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U:\INFORMES CORES WEB\BEH\BEH 2014\2022\08.AGOSTO\"/>
    </mc:Choice>
  </mc:AlternateContent>
  <xr:revisionPtr revIDLastSave="0" documentId="13_ncr:1_{061BB7BF-02E0-4541-8A50-29FD556235DB}"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5" l="1"/>
  <c r="D10" i="25"/>
  <c r="B10" i="25"/>
  <c r="F10" i="46" l="1"/>
  <c r="D10" i="46"/>
  <c r="B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<sst xmlns="http://schemas.openxmlformats.org/spreadsheetml/2006/main" count="1890" uniqueCount="703">
  <si>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</si>
  <si>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</si>
  <si>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</si>
  <si>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</si>
  <si>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</si>
  <si>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</si>
  <si>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</si>
  <si>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</si>
  <si>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</si>
  <si>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</si>
  <si>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</si>
  <si>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</si>
  <si>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</si>
  <si>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</si>
  <si>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</si>
  <si>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</si>
  <si>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</si>
  <si>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</si>
  <si>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</si>
  <si>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</si>
  <si>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</si>
  <si>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</si>
  <si>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</si>
  <si>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</si>
  <si>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</si>
  <si>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</si>
  <si>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</si>
  <si>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</si>
  <si>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</si>
  <si>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</si>
  <si>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</si>
  <si>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</si>
  <si>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</si>
  <si>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</si>
  <si>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</si>
  <si>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</si>
  <si>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</si>
  <si>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</si>
  <si>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</si>
  <si>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</si>
  <si>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</si>
  <si>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</si>
  <si>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</si>
  <si>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</si>
  <si>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</si>
  <si>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</si>
  <si>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</si>
  <si>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</si>
  <si>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</si>
  <si>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</si>
  <si>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</si>
  <si>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</si>
  <si>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</si>
  <si>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</si>
  <si>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</si>
  <si>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</si>
  <si>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</si>
  <si>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</si>
  <si>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</si>
  <si>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</si>
  <si>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</si>
  <si>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</si>
  <si>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</si>
  <si>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</si>
  <si>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</si>
  <si>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</si>
  <si>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</si>
  <si>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</si>
  <si>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</si>
  <si>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</si>
  <si>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</si>
  <si>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</si>
  <si>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</si>
  <si>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</si>
  <si>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</si>
  <si>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</si>
  <si>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</si>
  <si>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</si>
  <si>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</si>
  <si>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</si>
  <si>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</si>
  <si>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</si>
  <si>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</si>
  <si>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</si>
  <si>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</si>
  <si>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</si>
  <si>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</si>
  <si>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</si>
  <si>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</si>
  <si>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</si>
  <si>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</si>
  <si>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</si>
  <si>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</si>
  <si>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</si>
  <si>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</si>
  <si>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</si>
  <si>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</si>
  <si>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</si>
  <si>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</si>
  <si>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</si>
  <si>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</si>
  <si>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</si>
  <si>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</si>
  <si>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</si>
  <si>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</si>
  <si>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</si>
  <si>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</si>
  <si>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</si>
  <si>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</si>
  <si>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</si>
  <si>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</si>
  <si>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</si>
  <si>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</si>
  <si>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</si>
  <si>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</si>
  <si>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</si>
  <si>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</si>
  <si>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</si>
  <si>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</si>
  <si>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</si>
  <si>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</si>
  <si>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</si>
  <si>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</si>
  <si>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</si>
  <si>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</si>
  <si>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</si>
  <si>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</si>
  <si>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</si>
  <si>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</si>
  <si>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</si>
  <si>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</si>
  <si>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</si>
  <si>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</si>
  <si>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</si>
  <si>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</si>
  <si>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</si>
  <si>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</si>
  <si>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</si>
  <si>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</si>
  <si>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</si>
  <si>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</si>
  <si>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</si>
  <si>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</si>
  <si>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</si>
  <si>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</si>
  <si>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</si>
  <si>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</si>
  <si>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</si>
  <si>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</si>
  <si>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</si>
  <si>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</si>
  <si>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</si>
  <si>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</si>
  <si>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</si>
  <si>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</si>
  <si>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</si>
  <si>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</si>
  <si>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</si>
  <si>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</si>
  <si>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</si>
  <si>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</si>
  <si>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</si>
  <si>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</si>
  <si>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</si>
  <si>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</si>
  <si>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</si>
  <si>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</si>
  <si>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</si>
  <si>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</si>
  <si>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</si>
  <si>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</si>
  <si>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</si>
  <si>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</si>
  <si>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</si>
  <si>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</si>
  <si>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</si>
  <si>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</si>
  <si>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</si>
  <si>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</si>
  <si>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</si>
  <si>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</si>
  <si>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</si>
  <si>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</si>
  <si>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</si>
  <si>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</si>
  <si>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</si>
  <si>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</si>
  <si>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</si>
  <si>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</si>
  <si>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</si>
  <si>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</si>
  <si>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</si>
  <si>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</si>
  <si>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</si>
  <si>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</si>
  <si>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</si>
  <si>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</si>
  <si>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</si>
  <si>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</si>
  <si>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</si>
  <si>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</si>
  <si>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</si>
  <si>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</si>
  <si>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</si>
  <si>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</si>
  <si>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</si>
  <si>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</si>
  <si>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</si>
  <si>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</si>
  <si>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</si>
  <si>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</si>
  <si>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</si>
  <si>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</si>
  <si>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</si>
  <si>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</si>
  <si>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</si>
  <si>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</si>
  <si>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</si>
  <si>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</si>
  <si>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</si>
  <si>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</si>
  <si>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</si>
  <si>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</si>
  <si>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</si>
  <si>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</si>
  <si>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</si>
  <si>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</si>
  <si>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</si>
  <si>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</si>
  <si>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</si>
  <si>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</si>
  <si>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</si>
  <si>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</si>
  <si>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</si>
  <si>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</si>
  <si>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</si>
  <si>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</si>
  <si>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</si>
  <si>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</si>
  <si>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</si>
  <si>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</si>
  <si>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</si>
  <si>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</si>
  <si>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</si>
  <si>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</si>
  <si>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</si>
  <si>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</si>
  <si>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</si>
  <si>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</si>
  <si>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</si>
  <si>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</si>
  <si>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</si>
  <si>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</si>
  <si>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</si>
  <si>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</si>
  <si>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</si>
  <si>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</si>
  <si>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</si>
  <si>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</si>
  <si>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</si>
  <si>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</si>
  <si>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</si>
  <si>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</si>
  <si>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</si>
  <si>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</si>
  <si>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</si>
  <si>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</si>
  <si>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</si>
  <si>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</si>
  <si>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</si>
  <si>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</si>
  <si>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</si>
  <si>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</si>
  <si>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</si>
  <si>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</si>
  <si>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</si>
  <si>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</si>
  <si>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</si>
  <si>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</si>
  <si>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</si>
  <si>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</si>
  <si>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</si>
  <si>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</si>
  <si>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</si>
  <si>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</si>
  <si>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</si>
  <si>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</si>
  <si>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</si>
  <si>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</si>
  <si>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</si>
  <si>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</si>
  <si>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</si>
  <si>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</si>
  <si>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</si>
  <si>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</si>
  <si>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</si>
  <si>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</si>
  <si>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</si>
  <si>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</si>
  <si>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</si>
  <si>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</si>
  <si>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</si>
  <si>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</si>
  <si>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</si>
  <si>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</si>
  <si>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</si>
  <si>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</si>
  <si>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</si>
  <si>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</si>
  <si>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</si>
  <si>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</si>
  <si>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</si>
  <si>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</si>
  <si>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</si>
  <si>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</si>
  <si>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</si>
  <si>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</si>
  <si>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</si>
  <si>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</si>
  <si>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</si>
  <si>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</si>
  <si>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</si>
  <si>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</si>
  <si>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</si>
  <si>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</si>
  <si>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</si>
  <si>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</si>
  <si>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</si>
  <si>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</si>
  <si>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</si>
  <si>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</si>
  <si>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</si>
  <si>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</si>
  <si>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</si>
  <si>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</si>
  <si>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</si>
  <si>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</si>
  <si>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</si>
  <si>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</si>
  <si>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</si>
  <si>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</si>
  <si>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</si>
  <si>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</si>
  <si>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</si>
  <si>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</si>
  <si>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</si>
  <si>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</si>
  <si>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</si>
  <si>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</si>
  <si>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</si>
  <si>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</si>
  <si>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</si>
  <si>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</si>
  <si>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</si>
  <si>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</si>
  <si>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</si>
  <si>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</si>
  <si>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</si>
  <si>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</si>
  <si>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</si>
  <si>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</si>
  <si>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</si>
  <si>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</si>
  <si>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</si>
  <si>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</si>
  <si>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</si>
  <si>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</si>
  <si>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</si>
  <si>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</si>
  <si>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</si>
  <si>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</si>
  <si>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</si>
  <si>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</si>
  <si>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</si>
  <si>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</si>
  <si>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</si>
  <si>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</si>
  <si>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</si>
  <si>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</si>
  <si>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</si>
  <si>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</si>
  <si>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</si>
  <si>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</si>
  <si>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</si>
  <si>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</si>
  <si>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</si>
  <si>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</si>
  <si>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</si>
  <si>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</si>
  <si>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</si>
  <si>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</si>
  <si>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</si>
  <si>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</si>
  <si>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</si>
  <si>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</si>
  <si>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</si>
  <si>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</si>
  <si>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</si>
  <si>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</si>
  <si>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</si>
  <si>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</si>
  <si>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</si>
  <si>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</si>
  <si>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</si>
  <si>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</si>
  <si>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</si>
  <si>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</si>
  <si>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</si>
  <si>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</si>
  <si>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</si>
  <si>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</si>
  <si>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</si>
  <si>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</si>
  <si>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</si>
  <si>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</si>
  <si>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</si>
  <si>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</si>
  <si>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</si>
  <si>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</si>
  <si>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</si>
  <si>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</si>
  <si>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</si>
  <si>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</si>
  <si>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</si>
  <si>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</si>
  <si>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</si>
  <si>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</si>
  <si>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</si>
  <si>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</si>
  <si>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</si>
  <si>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</si>
  <si>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</si>
  <si>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</si>
  <si>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</si>
  <si>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</si>
  <si>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</si>
  <si>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</si>
  <si>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</si>
  <si>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</si>
  <si>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</si>
  <si>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</si>
  <si>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</si>
  <si>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</si>
  <si>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</si>
  <si>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</si>
  <si>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</si>
  <si>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</si>
  <si>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</si>
  <si>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</si>
  <si>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</si>
  <si>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</si>
  <si>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</si>
  <si>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</si>
  <si>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</si>
  <si>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</si>
  <si>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</si>
  <si>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</si>
  <si>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</si>
  <si>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</si>
  <si>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</si>
  <si>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</si>
  <si>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</si>
  <si>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</si>
  <si>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</si>
  <si>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</si>
  <si>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</si>
  <si>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</si>
  <si>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</si>
  <si>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</si>
  <si>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</si>
  <si>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</si>
  <si>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</si>
  <si>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</si>
  <si>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</si>
  <si>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</si>
  <si>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</si>
  <si>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</si>
  <si>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</si>
  <si>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</si>
  <si>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</si>
  <si>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</si>
  <si>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</si>
  <si>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</si>
  <si>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</si>
  <si>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</si>
  <si>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</si>
  <si>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</si>
  <si>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</si>
  <si>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</si>
  <si>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</si>
  <si>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</si>
  <si>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</si>
  <si>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</si>
  <si>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</si>
  <si>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</si>
  <si>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</si>
  <si>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</si>
  <si>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</si>
  <si>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</si>
  <si>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</si>
  <si>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</si>
  <si>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</si>
  <si>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</si>
  <si>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</si>
  <si>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</si>
  <si>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</si>
  <si>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</si>
  <si>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</si>
  <si>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</si>
  <si>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</si>
  <si>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</si>
  <si>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</si>
  <si>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</si>
  <si>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</si>
  <si>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</si>
  <si>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</si>
  <si>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</si>
  <si>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</si>
  <si>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</si>
  <si>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</si>
  <si>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</si>
  <si>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</si>
  <si>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</si>
  <si>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</si>
  <si>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</si>
  <si>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</si>
  <si>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</si>
  <si>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</si>
  <si>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</si>
  <si>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</si>
  <si>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</si>
  <si>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</si>
  <si>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</si>
  <si>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</si>
  <si>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</si>
  <si>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</si>
  <si>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</si>
  <si>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</si>
  <si>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</si>
  <si>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</si>
  <si>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</si>
  <si>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</si>
  <si>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</si>
  <si>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</si>
  <si>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</si>
  <si>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</si>
  <si>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</si>
  <si>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</si>
  <si>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</si>
  <si>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</si>
  <si>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</si>
  <si>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</si>
  <si>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</si>
  <si>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</si>
  <si>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</si>
  <si>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</si>
  <si>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</si>
  <si>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</si>
  <si>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</si>
  <si>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</si>
  <si>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</si>
  <si>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</si>
  <si>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</si>
  <si>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</si>
  <si>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</si>
  <si>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</si>
  <si>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</si>
  <si>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</si>
  <si>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</si>
  <si>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</si>
  <si>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</si>
  <si>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</si>
  <si>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</si>
  <si>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</si>
  <si>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</si>
  <si>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</si>
  <si>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</si>
  <si>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</si>
  <si>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</si>
  <si>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</si>
  <si>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</si>
  <si>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</si>
  <si>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</si>
  <si>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</si>
  <si>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</si>
  <si>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</si>
  <si>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</si>
  <si>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</si>
  <si>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</si>
  <si>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</si>
  <si>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</si>
  <si>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</si>
  <si>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</si>
  <si>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</si>
  <si>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</si>
  <si>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</si>
  <si>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</si>
  <si>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</si>
  <si>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</si>
  <si>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</si>
  <si>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</si>
  <si>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</si>
  <si>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</si>
  <si>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</si>
  <si>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</si>
  <si>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</si>
  <si>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</si>
  <si>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</si>
  <si>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</si>
  <si>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</si>
  <si>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</si>
  <si>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</si>
  <si>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</si>
  <si>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</si>
  <si>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</si>
  <si>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</si>
  <si>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</si>
  <si>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</si>
  <si>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</si>
  <si>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</si>
  <si>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</si>
  <si>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</si>
  <si>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</si>
  <si>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</si>
  <si>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</si>
  <si>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</si>
  <si>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</si>
  <si>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</si>
  <si>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</si>
  <si>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</si>
  <si>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</si>
  <si>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</si>
  <si>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</si>
  <si>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</si>
  <si>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</si>
  <si>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</si>
  <si>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</si>
  <si>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</si>
  <si>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</si>
  <si>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</si>
  <si>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</si>
  <si>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</si>
  <si>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</si>
  <si>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</si>
  <si>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</si>
  <si>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</si>
  <si>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</si>
  <si>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</si>
  <si>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</si>
  <si>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</si>
  <si>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</si>
  <si>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</si>
  <si>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</si>
  <si>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</si>
  <si>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</si>
  <si>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</si>
  <si>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</si>
  <si>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</si>
  <si>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</si>
  <si>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</si>
  <si>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</si>
  <si>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</si>
  <si>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</si>
  <si>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</si>
  <si>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</si>
  <si>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 xml:space="preserve">        UE **</t>
  </si>
  <si>
    <t>1 Enero</t>
  </si>
  <si>
    <t>1 Abril</t>
  </si>
  <si>
    <t>1 Octubre</t>
  </si>
  <si>
    <t>1 Julio</t>
  </si>
  <si>
    <t>Otros Amércia Central y del Sur</t>
  </si>
  <si>
    <t>18 Enero</t>
  </si>
  <si>
    <t>Bahréin</t>
  </si>
  <si>
    <t xml:space="preserve">Plantas de regasificación </t>
  </si>
  <si>
    <t>Otras salidas</t>
  </si>
  <si>
    <t xml:space="preserve">Estonia, Finlandia, Francia, Grecia, Hungría, Irlanda, Italia, Japón, Lituania, Luxemburgo, México, Noruega, Nueva Zelanda, </t>
  </si>
  <si>
    <t>15 Marzo</t>
  </si>
  <si>
    <t>Albania</t>
  </si>
  <si>
    <t>Corea del Sur</t>
  </si>
  <si>
    <t>UE**</t>
  </si>
  <si>
    <t>*Desde abril de 2022 los descuentos aplicados a los carburantes en los distintos EEMM se han reportado con disparidad de criterios al Boletín Petrolero Europeo. Es por ello que la comparativa de estos precios puede ser incorrecta. El precio de España no incluyen el descuento de 20 c€/l aprobado por el RD-ley 6/2022.</t>
  </si>
  <si>
    <t>* El precio no incluye el descuento de 20 c€/l aprobado por el RD-ley 6/2022</t>
  </si>
  <si>
    <t>PVP gasolina 95 I.O. y gasóleo de automoción *</t>
  </si>
  <si>
    <t>PVP medio de la gasolina 95 I.O.  *</t>
  </si>
  <si>
    <t>PVP medio del gasóleo de automoción *</t>
  </si>
  <si>
    <t>PVP medio del gasóleo calefacción*</t>
  </si>
  <si>
    <t>**Tarifa TUR 2: consumo estimado de 12.000 kWh/año hasta 30 de septiembre de 2021 y de 8.000 kWh/año desde 1 de octubre de 2021.</t>
  </si>
  <si>
    <t>Ghana</t>
  </si>
  <si>
    <t>12 Mayo</t>
  </si>
  <si>
    <t>Año 2021*</t>
  </si>
  <si>
    <t>Tv (%)
2021/2020</t>
  </si>
  <si>
    <t>*Datos provisionales</t>
  </si>
  <si>
    <t>Emiratos Árabes Unidos</t>
  </si>
  <si>
    <t>2º 2022</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</si>
  <si>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</si>
  <si>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jul-22</t>
  </si>
  <si>
    <t>UE***</t>
  </si>
  <si>
    <t>Marruecos GN</t>
  </si>
  <si>
    <t>ago-22</t>
  </si>
  <si>
    <t>ago-21</t>
  </si>
  <si>
    <t>BOLETÍN ESTADÍSTICO HIDROCARBUROS AGOSTO 2022</t>
  </si>
  <si>
    <t>(*) Tasa de variación respecto al mismo periodo del año anterior // '- igual que 0,0 / ^ distinto de 0,0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</si>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</sst>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10"/>
      <color rgb="FFFFFFFF"/>
      <name val="Arial"/>
      <family val="2"/>
      <scheme val="minor"/>
    </font>
  </fonts>
  <fills count="3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16">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77" fontId="31" fillId="6" borderId="0" xfId="0" applyNumberFormat="1" applyFont="1" applyFill="1" applyAlignment="1">
      <alignment horizontal="right"/>
    </xf>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22" fillId="2" borderId="0" xfId="0" quotePrefix="1" applyFont="1" applyFill="1" applyAlignment="1">
      <alignment horizontal="left"/>
    </xf>
    <xf numFmtId="3" fontId="18" fillId="2" borderId="0" xfId="1" quotePrefix="1" applyNumberFormat="1" applyFon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0" fontId="22" fillId="2" borderId="0" xfId="1" applyFont="1" applyFill="1" applyAlignment="1">
      <alignment vertical="top" wrapText="1"/>
    </xf>
    <xf numFmtId="171" fontId="13" fillId="5" borderId="0" xfId="0" applyNumberFormat="1" applyFont="1" applyFill="1"/>
    <xf numFmtId="171" fontId="13" fillId="2" borderId="0" xfId="0" applyNumberFormat="1" applyFont="1" applyFill="1"/>
    <xf numFmtId="173" fontId="13" fillId="6" borderId="0" xfId="0" applyNumberFormat="1" applyFont="1" applyFill="1"/>
    <xf numFmtId="173" fontId="4" fillId="6" borderId="0" xfId="1" quotePrefix="1" applyNumberFormat="1" applyFill="1"/>
    <xf numFmtId="168" fontId="31" fillId="2" borderId="0" xfId="0" applyNumberFormat="1" applyFont="1" applyFill="1"/>
    <xf numFmtId="171" fontId="31" fillId="5" borderId="0" xfId="0" applyNumberFormat="1" applyFont="1" applyFill="1"/>
    <xf numFmtId="171" fontId="31" fillId="2" borderId="0" xfId="0" applyNumberFormat="1" applyFont="1" applyFill="1"/>
    <xf numFmtId="3" fontId="31" fillId="2" borderId="0" xfId="0" applyNumberFormat="1" applyFont="1" applyFill="1"/>
    <xf numFmtId="173" fontId="31" fillId="6" borderId="0" xfId="0" applyNumberFormat="1" applyFont="1" applyFill="1"/>
    <xf numFmtId="3" fontId="4" fillId="5" borderId="0" xfId="1" quotePrefix="1" applyNumberFormat="1" applyFill="1"/>
    <xf numFmtId="0" fontId="8" fillId="2" borderId="17" xfId="0" applyFont="1" applyFill="1" applyBorder="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5" fontId="17" fillId="6" borderId="12" xfId="0" applyNumberFormat="1" applyFont="1" applyFill="1" applyBorder="1"/>
    <xf numFmtId="173" fontId="17" fillId="6" borderId="12" xfId="0" applyNumberFormat="1" applyFont="1" applyFill="1" applyBorder="1"/>
    <xf numFmtId="3" fontId="17" fillId="9" borderId="24" xfId="0" applyNumberFormat="1" applyFont="1" applyFill="1" applyBorder="1"/>
    <xf numFmtId="168" fontId="17" fillId="9" borderId="24" xfId="0" applyNumberFormat="1" applyFont="1" applyFill="1" applyBorder="1"/>
    <xf numFmtId="168" fontId="8" fillId="9" borderId="24" xfId="0" applyNumberFormat="1" applyFont="1" applyFill="1" applyBorder="1"/>
    <xf numFmtId="0" fontId="8" fillId="2" borderId="4" xfId="1" quotePrefix="1" applyFont="1" applyFill="1" applyBorder="1" applyAlignment="1">
      <alignment horizontal="center" vertical="center"/>
    </xf>
    <xf numFmtId="173" fontId="4" fillId="5" borderId="0" xfId="1" quotePrefix="1" applyNumberFormat="1" applyFill="1"/>
    <xf numFmtId="168" fontId="27" fillId="2" borderId="2" xfId="7" quotePrefix="1" applyNumberFormat="1" applyFont="1" applyFill="1" applyBorder="1" applyAlignment="1" applyProtection="1">
      <alignment horizontal="right"/>
      <protection locked="0"/>
    </xf>
    <xf numFmtId="177" fontId="15" fillId="11" borderId="0" xfId="13" quotePrefix="1" applyNumberFormat="1" applyFont="1" applyFill="1" applyAlignment="1">
      <alignment horizontal="right"/>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0" fontId="77" fillId="14" borderId="2" xfId="0" applyFont="1" applyFill="1" applyBorder="1"/>
    <xf numFmtId="0" fontId="16" fillId="13" borderId="0" xfId="0" applyFont="1" applyFill="1"/>
    <xf numFmtId="182" fontId="17" fillId="6" borderId="12" xfId="0" applyNumberFormat="1" applyFont="1" applyFill="1" applyBorder="1"/>
    <xf numFmtId="166" fontId="15" fillId="2" borderId="0" xfId="13" quotePrefix="1" applyNumberFormat="1" applyFont="1" applyFill="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98">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7" formatCode="\^;\^;\^"/>
    </dxf>
    <dxf>
      <numFmt numFmtId="186" formatCode="\^"/>
    </dxf>
    <dxf>
      <numFmt numFmtId="183" formatCode="\^;&quot;^&quot;"/>
    </dxf>
    <dxf>
      <numFmt numFmtId="186" formatCode="\^"/>
    </dxf>
    <dxf>
      <numFmt numFmtId="187" formatCode="\^;\^;\^"/>
    </dxf>
    <dxf>
      <numFmt numFmtId="188" formatCode="&quot;-&quot;"/>
    </dxf>
    <dxf>
      <numFmt numFmtId="186" formatCode="\^"/>
    </dxf>
    <dxf>
      <numFmt numFmtId="187" formatCode="\^;\^;\^"/>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6" formatCode="\^"/>
    </dxf>
    <dxf>
      <numFmt numFmtId="187" formatCode="\^;\^;\^"/>
    </dxf>
    <dxf>
      <numFmt numFmtId="188" formatCode="&quot;-&quot;"/>
    </dxf>
    <dxf>
      <numFmt numFmtId="186" formatCode="\^"/>
    </dxf>
    <dxf>
      <numFmt numFmtId="186" formatCode="\^"/>
    </dxf>
    <dxf>
      <numFmt numFmtId="186" formatCode="\^"/>
    </dxf>
    <dxf>
      <numFmt numFmtId="186" formatCode="\^"/>
    </dxf>
    <dxf>
      <numFmt numFmtId="186" formatCode="\^"/>
    </dxf>
    <dxf>
      <numFmt numFmtId="189" formatCode="&quot;^&quot;"/>
    </dxf>
    <dxf>
      <numFmt numFmtId="189" formatCode="&quot;^&quot;"/>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3" formatCode="\^;&quot;^&quot;"/>
    </dxf>
    <dxf>
      <numFmt numFmtId="186" formatCode="\^"/>
    </dxf>
    <dxf>
      <numFmt numFmtId="183" formatCode="\^;&quot;^&quot;"/>
    </dxf>
    <dxf>
      <numFmt numFmtId="186" formatCode="\^"/>
    </dxf>
    <dxf>
      <numFmt numFmtId="183" formatCode="\^;&quot;^&quot;"/>
    </dxf>
    <dxf>
      <numFmt numFmtId="186" formatCode="\^"/>
    </dxf>
    <dxf>
      <numFmt numFmtId="183" formatCode="\^;&quot;^&quot;"/>
    </dxf>
    <dxf>
      <numFmt numFmtId="188" formatCode="&quot;-&quot;"/>
    </dxf>
    <dxf>
      <numFmt numFmtId="187" formatCode="\^;\^;\^"/>
    </dxf>
    <dxf>
      <numFmt numFmtId="188" formatCode="&quot;-&quot;"/>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7"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6" formatCode="\^"/>
    </dxf>
    <dxf>
      <numFmt numFmtId="188" formatCode="&quot;-&quot;"/>
    </dxf>
    <dxf>
      <numFmt numFmtId="187" formatCode="\^;\^;\^"/>
    </dxf>
    <dxf>
      <numFmt numFmtId="188" formatCode="&quot;-&quot;"/>
    </dxf>
    <dxf>
      <numFmt numFmtId="187" formatCode="\^;\^;\^"/>
    </dxf>
    <dxf>
      <numFmt numFmtId="186" formatCode="\^"/>
    </dxf>
    <dxf>
      <numFmt numFmtId="186" formatCode="\^"/>
    </dxf>
    <dxf>
      <numFmt numFmtId="187"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8" formatCode="&quot;-&quot;"/>
    </dxf>
    <dxf>
      <numFmt numFmtId="188" formatCode="&quot;-&quot;"/>
    </dxf>
    <dxf>
      <numFmt numFmtId="186" formatCode="\^"/>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3"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8" formatCode="&quot;-&quot;"/>
    </dxf>
    <dxf>
      <numFmt numFmtId="186"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02"/>
  <sheetViews>
    <sheetView tabSelected="1" zoomScaleNormal="100" zoomScaleSheetLayoutView="140" workbookViewId="0"/>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1" spans="1:9" ht="15" customHeight="1" x14ac:dyDescent="0.2">
      <c r="A1" s="3" t="s">
        <v>369</v>
      </c>
    </row>
    <row r="2" spans="1:9" ht="15" customHeight="1" x14ac:dyDescent="0.25">
      <c r="A2" s="2" t="s">
        <v>700</v>
      </c>
    </row>
    <row r="3" spans="1:9" ht="15" customHeight="1" x14ac:dyDescent="0.2">
      <c r="A3" s="509">
        <v>44774</v>
      </c>
    </row>
    <row r="4" spans="1:9" ht="15" customHeight="1" x14ac:dyDescent="0.25">
      <c r="A4" s="751" t="s">
        <v>19</v>
      </c>
      <c r="B4" s="751"/>
      <c r="C4" s="751"/>
      <c r="D4" s="751"/>
      <c r="E4" s="751"/>
      <c r="F4" s="751"/>
      <c r="G4" s="751"/>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496</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506</v>
      </c>
      <c r="D25" s="215"/>
      <c r="E25" s="215"/>
      <c r="F25" s="215"/>
      <c r="G25" s="8"/>
      <c r="H25" s="8"/>
    </row>
    <row r="26" spans="2:9" ht="15" customHeight="1" x14ac:dyDescent="0.2">
      <c r="C26" s="215" t="s">
        <v>33</v>
      </c>
      <c r="D26" s="215"/>
      <c r="E26" s="215"/>
      <c r="F26" s="215"/>
      <c r="G26" s="8"/>
      <c r="H26" s="8"/>
    </row>
    <row r="27" spans="2:9" ht="15" customHeight="1" x14ac:dyDescent="0.2">
      <c r="C27" s="215" t="s">
        <v>436</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499</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648</v>
      </c>
      <c r="D63" s="8"/>
      <c r="E63" s="8"/>
      <c r="F63" s="8"/>
      <c r="G63" s="8"/>
    </row>
    <row r="64" spans="1:8" ht="15" customHeight="1" x14ac:dyDescent="0.2">
      <c r="B64" s="6"/>
      <c r="C64" s="8" t="s">
        <v>364</v>
      </c>
      <c r="D64" s="8"/>
      <c r="E64" s="8"/>
      <c r="F64" s="8"/>
      <c r="G64" s="8"/>
    </row>
    <row r="65" spans="2:9" ht="15" customHeight="1" x14ac:dyDescent="0.2">
      <c r="B65" s="6"/>
      <c r="C65" s="8" t="s">
        <v>653</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5" t="s">
        <v>501</v>
      </c>
      <c r="D71" s="215"/>
      <c r="E71" s="215"/>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348</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363</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5" t="s">
        <v>503</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52" t="s">
        <v>508</v>
      </c>
      <c r="B98" s="753"/>
      <c r="C98" s="753"/>
      <c r="D98" s="753"/>
      <c r="E98" s="753"/>
      <c r="F98" s="753"/>
      <c r="G98" s="753"/>
      <c r="H98" s="753"/>
      <c r="I98" s="753"/>
      <c r="J98" s="753"/>
      <c r="K98" s="753"/>
    </row>
    <row r="99" spans="1:11" ht="15" customHeight="1" x14ac:dyDescent="0.2">
      <c r="A99" s="753"/>
      <c r="B99" s="753"/>
      <c r="C99" s="753"/>
      <c r="D99" s="753"/>
      <c r="E99" s="753"/>
      <c r="F99" s="753"/>
      <c r="G99" s="753"/>
      <c r="H99" s="753"/>
      <c r="I99" s="753"/>
      <c r="J99" s="753"/>
      <c r="K99" s="753"/>
    </row>
    <row r="100" spans="1:11" ht="15" customHeight="1" x14ac:dyDescent="0.2">
      <c r="A100" s="753"/>
      <c r="B100" s="753"/>
      <c r="C100" s="753"/>
      <c r="D100" s="753"/>
      <c r="E100" s="753"/>
      <c r="F100" s="753"/>
      <c r="G100" s="753"/>
      <c r="H100" s="753"/>
      <c r="I100" s="753"/>
      <c r="J100" s="753"/>
      <c r="K100" s="753"/>
    </row>
    <row r="101" spans="1:11" ht="15" customHeight="1" x14ac:dyDescent="0.2">
      <c r="A101" s="753"/>
      <c r="B101" s="753"/>
      <c r="C101" s="753"/>
      <c r="D101" s="753"/>
      <c r="E101" s="753"/>
      <c r="F101" s="753"/>
      <c r="G101" s="753"/>
      <c r="H101" s="753"/>
      <c r="I101" s="753"/>
      <c r="J101" s="753"/>
      <c r="K101" s="753"/>
    </row>
    <row r="102" spans="1:11" ht="15" customHeight="1" x14ac:dyDescent="0.2">
      <c r="A102" s="753"/>
      <c r="B102" s="753"/>
      <c r="C102" s="753"/>
      <c r="D102" s="753"/>
      <c r="E102" s="753"/>
      <c r="F102" s="753"/>
      <c r="G102" s="753"/>
      <c r="H102" s="753"/>
      <c r="I102" s="753"/>
      <c r="J102" s="753"/>
      <c r="K102" s="75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 ref="C63" location="'Consumo de gas natural grupos'!A1" display="Consumo de gas natural por tramos de presión" xr:uid="{00000000-0004-0000-0100-000037000000}"/>
    <hyperlink ref="C65" location="'Consumo de gas natural por CCAA'!A1" display="Consumo de gas natural por Comunidades Autónomas y tramos de presión" xr:uid="{00000000-0004-0000-0100-000038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769">
        <f>INDICE!A3</f>
        <v>44774</v>
      </c>
      <c r="C3" s="770"/>
      <c r="D3" s="770" t="s">
        <v>115</v>
      </c>
      <c r="E3" s="770"/>
      <c r="F3" s="770" t="s">
        <v>116</v>
      </c>
      <c r="G3" s="771"/>
      <c r="H3" s="770"/>
    </row>
    <row r="4" spans="1:8" x14ac:dyDescent="0.2">
      <c r="A4" s="354"/>
      <c r="B4" s="355" t="s">
        <v>47</v>
      </c>
      <c r="C4" s="355" t="s">
        <v>421</v>
      </c>
      <c r="D4" s="355" t="s">
        <v>47</v>
      </c>
      <c r="E4" s="355" t="s">
        <v>421</v>
      </c>
      <c r="F4" s="355" t="s">
        <v>47</v>
      </c>
      <c r="G4" s="356" t="s">
        <v>421</v>
      </c>
      <c r="H4" s="356" t="s">
        <v>106</v>
      </c>
    </row>
    <row r="5" spans="1:8" x14ac:dyDescent="0.2">
      <c r="A5" s="357" t="s">
        <v>171</v>
      </c>
      <c r="B5" s="329">
        <v>1878.7456800000007</v>
      </c>
      <c r="C5" s="322">
        <v>-0.6716525602465917</v>
      </c>
      <c r="D5" s="321">
        <v>14804.500900000003</v>
      </c>
      <c r="E5" s="322">
        <v>3.8469374363320421</v>
      </c>
      <c r="F5" s="321">
        <v>22360.943599999999</v>
      </c>
      <c r="G5" s="336">
        <v>5.5726304892523313</v>
      </c>
      <c r="H5" s="327">
        <v>69.845861779366885</v>
      </c>
    </row>
    <row r="6" spans="1:8" x14ac:dyDescent="0.2">
      <c r="A6" s="357" t="s">
        <v>172</v>
      </c>
      <c r="B6" s="589">
        <v>0.30466000000000004</v>
      </c>
      <c r="C6" s="336">
        <v>-14.483803963397509</v>
      </c>
      <c r="D6" s="358">
        <v>4.3829799999999999</v>
      </c>
      <c r="E6" s="322">
        <v>-41.964656937128751</v>
      </c>
      <c r="F6" s="321">
        <v>20.326360000000008</v>
      </c>
      <c r="G6" s="322">
        <v>-23.718433459716412</v>
      </c>
      <c r="H6" s="327">
        <v>6.3490707567352048E-2</v>
      </c>
    </row>
    <row r="7" spans="1:8" x14ac:dyDescent="0.2">
      <c r="A7" s="357" t="s">
        <v>173</v>
      </c>
      <c r="B7" s="344">
        <v>0.01</v>
      </c>
      <c r="C7" s="336">
        <v>100</v>
      </c>
      <c r="D7" s="335">
        <v>3.6969999999999996E-2</v>
      </c>
      <c r="E7" s="336">
        <v>-2.7105263157894766</v>
      </c>
      <c r="F7" s="815">
        <v>5.7970000000000001E-2</v>
      </c>
      <c r="G7" s="322">
        <v>-49.678819444444436</v>
      </c>
      <c r="H7" s="589">
        <v>1.8107306559951694E-4</v>
      </c>
    </row>
    <row r="8" spans="1:8" x14ac:dyDescent="0.2">
      <c r="A8" s="368" t="s">
        <v>174</v>
      </c>
      <c r="B8" s="330">
        <v>1879.0603400000005</v>
      </c>
      <c r="C8" s="331">
        <v>-0.67398754984451859</v>
      </c>
      <c r="D8" s="330">
        <v>14808.920850000004</v>
      </c>
      <c r="E8" s="377">
        <v>3.8226638597609308</v>
      </c>
      <c r="F8" s="330">
        <v>22381.327929999996</v>
      </c>
      <c r="G8" s="331">
        <v>5.5355269555224176</v>
      </c>
      <c r="H8" s="331">
        <v>69.909533559999829</v>
      </c>
    </row>
    <row r="9" spans="1:8" x14ac:dyDescent="0.2">
      <c r="A9" s="357" t="s">
        <v>175</v>
      </c>
      <c r="B9" s="329">
        <v>313.24312999999989</v>
      </c>
      <c r="C9" s="322">
        <v>12.493405569150868</v>
      </c>
      <c r="D9" s="321">
        <v>2841.4114199999995</v>
      </c>
      <c r="E9" s="322">
        <v>-2.0560551963167946</v>
      </c>
      <c r="F9" s="321">
        <v>4532.3380199999992</v>
      </c>
      <c r="G9" s="322">
        <v>1.8112874217166257</v>
      </c>
      <c r="H9" s="327">
        <v>14.157052606773238</v>
      </c>
    </row>
    <row r="10" spans="1:8" x14ac:dyDescent="0.2">
      <c r="A10" s="357" t="s">
        <v>176</v>
      </c>
      <c r="B10" s="329">
        <v>30.493309999999997</v>
      </c>
      <c r="C10" s="322">
        <v>-31.133884322904347</v>
      </c>
      <c r="D10" s="321">
        <v>581.8258800000001</v>
      </c>
      <c r="E10" s="336">
        <v>-13.681949281692335</v>
      </c>
      <c r="F10" s="321">
        <v>1027.7866000000001</v>
      </c>
      <c r="G10" s="336">
        <v>-2.6715962943209379</v>
      </c>
      <c r="H10" s="327">
        <v>3.2103582964309902</v>
      </c>
    </row>
    <row r="11" spans="1:8" x14ac:dyDescent="0.2">
      <c r="A11" s="357" t="s">
        <v>177</v>
      </c>
      <c r="B11" s="329">
        <v>349.21544</v>
      </c>
      <c r="C11" s="322">
        <v>12.210457925027338</v>
      </c>
      <c r="D11" s="321">
        <v>2727.15191</v>
      </c>
      <c r="E11" s="322">
        <v>13.147477496761745</v>
      </c>
      <c r="F11" s="321">
        <v>4073.2481500000004</v>
      </c>
      <c r="G11" s="322">
        <v>14.878459930248081</v>
      </c>
      <c r="H11" s="327">
        <v>12.723055536795947</v>
      </c>
    </row>
    <row r="12" spans="1:8" s="3" customFormat="1" x14ac:dyDescent="0.2">
      <c r="A12" s="359" t="s">
        <v>148</v>
      </c>
      <c r="B12" s="332">
        <v>2572.0122200000005</v>
      </c>
      <c r="C12" s="333">
        <v>1.8312445034599907</v>
      </c>
      <c r="D12" s="332">
        <v>20959.310060000003</v>
      </c>
      <c r="E12" s="333">
        <v>3.5076750590869272</v>
      </c>
      <c r="F12" s="332">
        <v>32014.700699999998</v>
      </c>
      <c r="G12" s="333">
        <v>5.7959739483389914</v>
      </c>
      <c r="H12" s="333">
        <v>100</v>
      </c>
    </row>
    <row r="13" spans="1:8" x14ac:dyDescent="0.2">
      <c r="A13" s="369" t="s">
        <v>149</v>
      </c>
      <c r="B13" s="334"/>
      <c r="C13" s="334"/>
      <c r="D13" s="334"/>
      <c r="E13" s="334"/>
      <c r="F13" s="334"/>
      <c r="G13" s="334"/>
      <c r="H13" s="334"/>
    </row>
    <row r="14" spans="1:8" s="105" customFormat="1" x14ac:dyDescent="0.2">
      <c r="A14" s="606" t="s">
        <v>178</v>
      </c>
      <c r="B14" s="597">
        <v>113.30180000000006</v>
      </c>
      <c r="C14" s="598">
        <v>-22.803035175638311</v>
      </c>
      <c r="D14" s="599">
        <v>847.76234999999997</v>
      </c>
      <c r="E14" s="598">
        <v>-13.345384086504886</v>
      </c>
      <c r="F14" s="321">
        <v>1288.71199</v>
      </c>
      <c r="G14" s="598">
        <v>-12.746365238123245</v>
      </c>
      <c r="H14" s="600">
        <v>4.0253757237218215</v>
      </c>
    </row>
    <row r="15" spans="1:8" s="105" customFormat="1" x14ac:dyDescent="0.2">
      <c r="A15" s="607" t="s">
        <v>562</v>
      </c>
      <c r="B15" s="602">
        <v>6.0297052515088492</v>
      </c>
      <c r="C15" s="603"/>
      <c r="D15" s="604">
        <v>5.7246733815853954</v>
      </c>
      <c r="E15" s="603"/>
      <c r="F15" s="604">
        <v>5.7579782309190284</v>
      </c>
      <c r="G15" s="603"/>
      <c r="H15" s="605"/>
    </row>
    <row r="16" spans="1:8" s="105" customFormat="1" x14ac:dyDescent="0.2">
      <c r="A16" s="608" t="s">
        <v>427</v>
      </c>
      <c r="B16" s="609">
        <v>237.70352000000003</v>
      </c>
      <c r="C16" s="610">
        <v>6.072410550643788</v>
      </c>
      <c r="D16" s="611">
        <v>1930.5474999999999</v>
      </c>
      <c r="E16" s="610">
        <v>10.679223372822099</v>
      </c>
      <c r="F16" s="611">
        <v>2922.4091700000004</v>
      </c>
      <c r="G16" s="610">
        <v>15.168433976123087</v>
      </c>
      <c r="H16" s="612">
        <v>9.1283351276184206</v>
      </c>
    </row>
    <row r="17" spans="1:22" x14ac:dyDescent="0.2">
      <c r="A17" s="365"/>
      <c r="B17" s="362"/>
      <c r="C17" s="362"/>
      <c r="D17" s="362"/>
      <c r="E17" s="362"/>
      <c r="F17" s="362"/>
      <c r="G17" s="362"/>
      <c r="H17" s="366" t="s">
        <v>220</v>
      </c>
    </row>
    <row r="18" spans="1:22" x14ac:dyDescent="0.2">
      <c r="A18" s="360" t="s">
        <v>479</v>
      </c>
      <c r="B18" s="337"/>
      <c r="C18" s="337"/>
      <c r="D18" s="337"/>
      <c r="E18" s="337"/>
      <c r="F18" s="321"/>
      <c r="G18" s="337"/>
      <c r="H18" s="337"/>
      <c r="I18" s="88"/>
      <c r="J18" s="88"/>
      <c r="K18" s="88"/>
      <c r="L18" s="88"/>
      <c r="M18" s="88"/>
      <c r="N18" s="88"/>
    </row>
    <row r="19" spans="1:22" x14ac:dyDescent="0.2">
      <c r="A19" s="772" t="s">
        <v>428</v>
      </c>
      <c r="B19" s="773"/>
      <c r="C19" s="773"/>
      <c r="D19" s="773"/>
      <c r="E19" s="773"/>
      <c r="F19" s="773"/>
      <c r="G19" s="773"/>
      <c r="H19" s="337"/>
      <c r="I19" s="88"/>
      <c r="J19" s="88"/>
      <c r="K19" s="88"/>
      <c r="L19" s="88"/>
      <c r="M19" s="88"/>
      <c r="N19" s="88"/>
    </row>
    <row r="20" spans="1:22" ht="14.25" x14ac:dyDescent="0.2">
      <c r="A20" s="133" t="s">
        <v>532</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2"/>
      <c r="E23" s="632"/>
      <c r="F23" s="632"/>
      <c r="G23" s="632"/>
      <c r="H23" s="632"/>
      <c r="I23" s="632"/>
      <c r="J23" s="632"/>
      <c r="K23" s="632"/>
      <c r="L23" s="632"/>
      <c r="M23" s="632"/>
      <c r="N23" s="632"/>
      <c r="O23" s="632"/>
      <c r="P23" s="632"/>
      <c r="Q23" s="632"/>
      <c r="R23" s="632"/>
      <c r="S23" s="632"/>
      <c r="T23" s="632"/>
      <c r="U23" s="632"/>
      <c r="V23" s="632"/>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262" priority="35" operator="between">
      <formula>0</formula>
      <formula>0.5</formula>
    </cfRule>
    <cfRule type="cellIs" dxfId="261" priority="36" operator="between">
      <formula>0</formula>
      <formula>0.49</formula>
    </cfRule>
  </conditionalFormatting>
  <conditionalFormatting sqref="D6">
    <cfRule type="cellIs" dxfId="260" priority="33" operator="between">
      <formula>0</formula>
      <formula>0.5</formula>
    </cfRule>
    <cfRule type="cellIs" dxfId="259" priority="34" operator="between">
      <formula>0</formula>
      <formula>0.49</formula>
    </cfRule>
  </conditionalFormatting>
  <conditionalFormatting sqref="E8">
    <cfRule type="cellIs" dxfId="258" priority="15" operator="between">
      <formula>-0.04999999</formula>
      <formula>-0.00000001</formula>
    </cfRule>
  </conditionalFormatting>
  <conditionalFormatting sqref="H7">
    <cfRule type="cellIs" dxfId="257" priority="11" operator="between">
      <formula>0</formula>
      <formula>0.5</formula>
    </cfRule>
    <cfRule type="cellIs" dxfId="256" priority="12" operator="between">
      <formula>0</formula>
      <formula>0.49</formula>
    </cfRule>
  </conditionalFormatting>
  <conditionalFormatting sqref="E10">
    <cfRule type="cellIs" dxfId="255" priority="6" operator="between">
      <formula>-0.5</formula>
      <formula>0.5</formula>
    </cfRule>
  </conditionalFormatting>
  <conditionalFormatting sqref="E10">
    <cfRule type="cellIs" dxfId="254" priority="5" operator="equal">
      <formula>0</formula>
    </cfRule>
  </conditionalFormatting>
  <conditionalFormatting sqref="G10">
    <cfRule type="cellIs" dxfId="253" priority="4" operator="between">
      <formula>-0.5</formula>
      <formula>0.5</formula>
    </cfRule>
  </conditionalFormatting>
  <conditionalFormatting sqref="G10">
    <cfRule type="cellIs" dxfId="252" priority="3" operator="equal">
      <formula>0</formula>
    </cfRule>
  </conditionalFormatting>
  <conditionalFormatting sqref="B7:F7">
    <cfRule type="cellIs" dxfId="251" priority="2" operator="between">
      <formula>0</formula>
      <formula>0.5</formula>
    </cfRule>
  </conditionalFormatting>
  <conditionalFormatting sqref="B7:F7">
    <cfRule type="cellIs" dxfId="250"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3.9" customHeight="1" x14ac:dyDescent="0.2">
      <c r="A3" s="90" t="s">
        <v>516</v>
      </c>
      <c r="B3" s="767">
        <f>INDICE!A3</f>
        <v>44774</v>
      </c>
      <c r="C3" s="767"/>
      <c r="D3" s="767">
        <f>INDICE!C3</f>
        <v>0</v>
      </c>
      <c r="E3" s="767"/>
      <c r="F3" s="91"/>
      <c r="G3" s="768" t="s">
        <v>116</v>
      </c>
      <c r="H3" s="768"/>
      <c r="I3" s="768"/>
      <c r="J3" s="768"/>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307.79022999999995</v>
      </c>
      <c r="C5" s="94">
        <v>51.780970000000011</v>
      </c>
      <c r="D5" s="94">
        <v>5.0581399999999999</v>
      </c>
      <c r="E5" s="346">
        <v>364.62933999999996</v>
      </c>
      <c r="F5" s="94"/>
      <c r="G5" s="94">
        <v>3558.6545399999982</v>
      </c>
      <c r="H5" s="94">
        <v>704.19509000000016</v>
      </c>
      <c r="I5" s="94">
        <v>52.644610000000021</v>
      </c>
      <c r="J5" s="346">
        <v>4315.4942399999991</v>
      </c>
    </row>
    <row r="6" spans="1:10" x14ac:dyDescent="0.2">
      <c r="A6" s="371" t="s">
        <v>154</v>
      </c>
      <c r="B6" s="96">
        <v>70.382180000000005</v>
      </c>
      <c r="C6" s="96">
        <v>19.2607</v>
      </c>
      <c r="D6" s="96">
        <v>0.70141999999999993</v>
      </c>
      <c r="E6" s="348">
        <v>90.344300000000004</v>
      </c>
      <c r="F6" s="96"/>
      <c r="G6" s="96">
        <v>879.42205999999976</v>
      </c>
      <c r="H6" s="96">
        <v>316.95095999999995</v>
      </c>
      <c r="I6" s="96">
        <v>62.491729999999976</v>
      </c>
      <c r="J6" s="348">
        <v>1258.8647499999997</v>
      </c>
    </row>
    <row r="7" spans="1:10" x14ac:dyDescent="0.2">
      <c r="A7" s="371" t="s">
        <v>155</v>
      </c>
      <c r="B7" s="96">
        <v>37.460869999999993</v>
      </c>
      <c r="C7" s="96">
        <v>6.7748299999999997</v>
      </c>
      <c r="D7" s="96">
        <v>0.52068999999999999</v>
      </c>
      <c r="E7" s="348">
        <v>44.756389999999996</v>
      </c>
      <c r="F7" s="96"/>
      <c r="G7" s="96">
        <v>395.90909999999997</v>
      </c>
      <c r="H7" s="96">
        <v>87.241599999999991</v>
      </c>
      <c r="I7" s="96">
        <v>31.521730000000012</v>
      </c>
      <c r="J7" s="348">
        <v>514.67242999999996</v>
      </c>
    </row>
    <row r="8" spans="1:10" x14ac:dyDescent="0.2">
      <c r="A8" s="371" t="s">
        <v>156</v>
      </c>
      <c r="B8" s="96">
        <v>41.346350000000001</v>
      </c>
      <c r="C8" s="96">
        <v>5.8238100000000008</v>
      </c>
      <c r="D8" s="96">
        <v>14.221069999999999</v>
      </c>
      <c r="E8" s="348">
        <v>61.39123</v>
      </c>
      <c r="F8" s="96"/>
      <c r="G8" s="96">
        <v>366.01085000000006</v>
      </c>
      <c r="H8" s="96">
        <v>58.709359999999997</v>
      </c>
      <c r="I8" s="96">
        <v>110.99986999999996</v>
      </c>
      <c r="J8" s="348">
        <v>535.72008000000005</v>
      </c>
    </row>
    <row r="9" spans="1:10" x14ac:dyDescent="0.2">
      <c r="A9" s="371" t="s">
        <v>157</v>
      </c>
      <c r="B9" s="96">
        <v>56.210640000000005</v>
      </c>
      <c r="C9" s="96">
        <v>0</v>
      </c>
      <c r="D9" s="96">
        <v>0</v>
      </c>
      <c r="E9" s="348">
        <v>56.210640000000005</v>
      </c>
      <c r="F9" s="96"/>
      <c r="G9" s="96">
        <v>680.6556499999997</v>
      </c>
      <c r="H9" s="96">
        <v>0</v>
      </c>
      <c r="I9" s="96">
        <v>2.12168</v>
      </c>
      <c r="J9" s="348">
        <v>682.77732999999967</v>
      </c>
    </row>
    <row r="10" spans="1:10" x14ac:dyDescent="0.2">
      <c r="A10" s="371" t="s">
        <v>158</v>
      </c>
      <c r="B10" s="96">
        <v>29.098059999999997</v>
      </c>
      <c r="C10" s="96">
        <v>4.3361800000000006</v>
      </c>
      <c r="D10" s="96">
        <v>2.5430000000000001E-2</v>
      </c>
      <c r="E10" s="348">
        <v>33.459669999999996</v>
      </c>
      <c r="F10" s="96"/>
      <c r="G10" s="96">
        <v>295.72108000000003</v>
      </c>
      <c r="H10" s="96">
        <v>61.263699999999979</v>
      </c>
      <c r="I10" s="96">
        <v>1.7588399999999997</v>
      </c>
      <c r="J10" s="348">
        <v>358.74362000000002</v>
      </c>
    </row>
    <row r="11" spans="1:10" x14ac:dyDescent="0.2">
      <c r="A11" s="371" t="s">
        <v>159</v>
      </c>
      <c r="B11" s="96">
        <v>152.16919999999999</v>
      </c>
      <c r="C11" s="96">
        <v>41.96875</v>
      </c>
      <c r="D11" s="96">
        <v>1.76078</v>
      </c>
      <c r="E11" s="348">
        <v>195.89873</v>
      </c>
      <c r="F11" s="96"/>
      <c r="G11" s="96">
        <v>1663.13536</v>
      </c>
      <c r="H11" s="96">
        <v>677.57058999999958</v>
      </c>
      <c r="I11" s="96">
        <v>130.67349000000007</v>
      </c>
      <c r="J11" s="348">
        <v>2471.3794399999997</v>
      </c>
    </row>
    <row r="12" spans="1:10" x14ac:dyDescent="0.2">
      <c r="A12" s="371" t="s">
        <v>512</v>
      </c>
      <c r="B12" s="96">
        <v>108.10806999999997</v>
      </c>
      <c r="C12" s="96">
        <v>38.643529999999998</v>
      </c>
      <c r="D12" s="96">
        <v>0.77771999999999997</v>
      </c>
      <c r="E12" s="348">
        <v>147.52931999999996</v>
      </c>
      <c r="F12" s="96"/>
      <c r="G12" s="96">
        <v>1282.1962100000001</v>
      </c>
      <c r="H12" s="96">
        <v>574.86128000000031</v>
      </c>
      <c r="I12" s="96">
        <v>73.899229999999974</v>
      </c>
      <c r="J12" s="348">
        <v>1930.9567200000004</v>
      </c>
    </row>
    <row r="13" spans="1:10" x14ac:dyDescent="0.2">
      <c r="A13" s="371" t="s">
        <v>160</v>
      </c>
      <c r="B13" s="96">
        <v>295.0671999999999</v>
      </c>
      <c r="C13" s="96">
        <v>38.512830000000008</v>
      </c>
      <c r="D13" s="96">
        <v>1.2296799999999999</v>
      </c>
      <c r="E13" s="348">
        <v>334.80970999999988</v>
      </c>
      <c r="F13" s="96"/>
      <c r="G13" s="96">
        <v>3688.2726900000043</v>
      </c>
      <c r="H13" s="96">
        <v>546.60819000000038</v>
      </c>
      <c r="I13" s="96">
        <v>124.16803000000006</v>
      </c>
      <c r="J13" s="348">
        <v>4359.0489100000041</v>
      </c>
    </row>
    <row r="14" spans="1:10" x14ac:dyDescent="0.2">
      <c r="A14" s="371" t="s">
        <v>161</v>
      </c>
      <c r="B14" s="96">
        <v>1.5607899999999999</v>
      </c>
      <c r="C14" s="96">
        <v>0</v>
      </c>
      <c r="D14" s="96">
        <v>0</v>
      </c>
      <c r="E14" s="348">
        <v>1.5607899999999999</v>
      </c>
      <c r="F14" s="96"/>
      <c r="G14" s="96">
        <v>11.704060000000002</v>
      </c>
      <c r="H14" s="96">
        <v>0</v>
      </c>
      <c r="I14" s="96">
        <v>5.9389200000000004</v>
      </c>
      <c r="J14" s="348">
        <v>17.642980000000001</v>
      </c>
    </row>
    <row r="15" spans="1:10" x14ac:dyDescent="0.2">
      <c r="A15" s="371" t="s">
        <v>162</v>
      </c>
      <c r="B15" s="96">
        <v>179.74779000000001</v>
      </c>
      <c r="C15" s="96">
        <v>18.54486</v>
      </c>
      <c r="D15" s="96">
        <v>0.54072999999999993</v>
      </c>
      <c r="E15" s="348">
        <v>198.83338000000001</v>
      </c>
      <c r="F15" s="96"/>
      <c r="G15" s="96">
        <v>2043.0230000000006</v>
      </c>
      <c r="H15" s="96">
        <v>262.09434999999991</v>
      </c>
      <c r="I15" s="96">
        <v>46.171140000000001</v>
      </c>
      <c r="J15" s="348">
        <v>2351.2884900000004</v>
      </c>
    </row>
    <row r="16" spans="1:10" x14ac:dyDescent="0.2">
      <c r="A16" s="371" t="s">
        <v>163</v>
      </c>
      <c r="B16" s="96">
        <v>60.614619999999995</v>
      </c>
      <c r="C16" s="96">
        <v>10.99981</v>
      </c>
      <c r="D16" s="96">
        <v>0.11341</v>
      </c>
      <c r="E16" s="348">
        <v>71.72784</v>
      </c>
      <c r="F16" s="96"/>
      <c r="G16" s="96">
        <v>682.66839999999991</v>
      </c>
      <c r="H16" s="96">
        <v>148.0306600000001</v>
      </c>
      <c r="I16" s="96">
        <v>12.962640000000004</v>
      </c>
      <c r="J16" s="348">
        <v>843.6617</v>
      </c>
    </row>
    <row r="17" spans="1:10" x14ac:dyDescent="0.2">
      <c r="A17" s="371" t="s">
        <v>164</v>
      </c>
      <c r="B17" s="96">
        <v>127.36968</v>
      </c>
      <c r="C17" s="96">
        <v>26.68347</v>
      </c>
      <c r="D17" s="96">
        <v>2.5447199999999999</v>
      </c>
      <c r="E17" s="348">
        <v>156.59787000000003</v>
      </c>
      <c r="F17" s="96"/>
      <c r="G17" s="96">
        <v>1380.6521000000021</v>
      </c>
      <c r="H17" s="96">
        <v>331.19673999999998</v>
      </c>
      <c r="I17" s="96">
        <v>152.99043</v>
      </c>
      <c r="J17" s="348">
        <v>1864.839270000002</v>
      </c>
    </row>
    <row r="18" spans="1:10" x14ac:dyDescent="0.2">
      <c r="A18" s="371" t="s">
        <v>165</v>
      </c>
      <c r="B18" s="96">
        <v>12.6546</v>
      </c>
      <c r="C18" s="96">
        <v>3.5826300000000004</v>
      </c>
      <c r="D18" s="96">
        <v>3.1770000000000007E-2</v>
      </c>
      <c r="E18" s="348">
        <v>16.269000000000002</v>
      </c>
      <c r="F18" s="96"/>
      <c r="G18" s="96">
        <v>139.92352</v>
      </c>
      <c r="H18" s="96">
        <v>53.62501000000001</v>
      </c>
      <c r="I18" s="96">
        <v>12.94178</v>
      </c>
      <c r="J18" s="348">
        <v>206.49030999999999</v>
      </c>
    </row>
    <row r="19" spans="1:10" x14ac:dyDescent="0.2">
      <c r="A19" s="371" t="s">
        <v>166</v>
      </c>
      <c r="B19" s="96">
        <v>138.10789000000003</v>
      </c>
      <c r="C19" s="96">
        <v>12.22885</v>
      </c>
      <c r="D19" s="96">
        <v>1.57403</v>
      </c>
      <c r="E19" s="348">
        <v>151.91077000000001</v>
      </c>
      <c r="F19" s="96"/>
      <c r="G19" s="96">
        <v>1907.8784099999993</v>
      </c>
      <c r="H19" s="96">
        <v>210.42893999999998</v>
      </c>
      <c r="I19" s="96">
        <v>133.00476</v>
      </c>
      <c r="J19" s="348">
        <v>2251.3121099999989</v>
      </c>
    </row>
    <row r="20" spans="1:10" x14ac:dyDescent="0.2">
      <c r="A20" s="371" t="s">
        <v>167</v>
      </c>
      <c r="B20" s="96">
        <v>1.5325</v>
      </c>
      <c r="C20" s="96">
        <v>0</v>
      </c>
      <c r="D20" s="96">
        <v>0</v>
      </c>
      <c r="E20" s="348">
        <v>1.5325</v>
      </c>
      <c r="F20" s="96"/>
      <c r="G20" s="96">
        <v>13.028169999999999</v>
      </c>
      <c r="H20" s="96">
        <v>0</v>
      </c>
      <c r="I20" s="96">
        <v>0</v>
      </c>
      <c r="J20" s="348">
        <v>13.028169999999999</v>
      </c>
    </row>
    <row r="21" spans="1:10" x14ac:dyDescent="0.2">
      <c r="A21" s="371" t="s">
        <v>168</v>
      </c>
      <c r="B21" s="96">
        <v>78.134320000000002</v>
      </c>
      <c r="C21" s="96">
        <v>12.457170000000001</v>
      </c>
      <c r="D21" s="96">
        <v>0.14254000000000003</v>
      </c>
      <c r="E21" s="348">
        <v>90.734030000000004</v>
      </c>
      <c r="F21" s="96"/>
      <c r="G21" s="96">
        <v>976.37735999999961</v>
      </c>
      <c r="H21" s="96">
        <v>175.3860500000001</v>
      </c>
      <c r="I21" s="96">
        <v>7.2506899999999996</v>
      </c>
      <c r="J21" s="348">
        <v>1159.0140999999999</v>
      </c>
    </row>
    <row r="22" spans="1:10" x14ac:dyDescent="0.2">
      <c r="A22" s="371" t="s">
        <v>169</v>
      </c>
      <c r="B22" s="96">
        <v>45.936330000000012</v>
      </c>
      <c r="C22" s="96">
        <v>6.1835299999999984</v>
      </c>
      <c r="D22" s="96">
        <v>7.8099999999999989E-2</v>
      </c>
      <c r="E22" s="348">
        <v>52.197960000000009</v>
      </c>
      <c r="F22" s="96"/>
      <c r="G22" s="96">
        <v>680.33245000000034</v>
      </c>
      <c r="H22" s="96">
        <v>113.07131</v>
      </c>
      <c r="I22" s="96">
        <v>11.559509999999998</v>
      </c>
      <c r="J22" s="348">
        <v>804.96327000000042</v>
      </c>
    </row>
    <row r="23" spans="1:10" x14ac:dyDescent="0.2">
      <c r="A23" s="372" t="s">
        <v>170</v>
      </c>
      <c r="B23" s="96">
        <v>135.45436000000001</v>
      </c>
      <c r="C23" s="96">
        <v>15.461209999999996</v>
      </c>
      <c r="D23" s="96">
        <v>1.1730799999999999</v>
      </c>
      <c r="E23" s="348">
        <v>152.08865</v>
      </c>
      <c r="F23" s="96"/>
      <c r="G23" s="96">
        <v>1715.3785900000009</v>
      </c>
      <c r="H23" s="96">
        <v>211.10418999999993</v>
      </c>
      <c r="I23" s="96">
        <v>54.687519999999992</v>
      </c>
      <c r="J23" s="348">
        <v>1981.1703000000009</v>
      </c>
    </row>
    <row r="24" spans="1:10" x14ac:dyDescent="0.2">
      <c r="A24" s="373" t="s">
        <v>430</v>
      </c>
      <c r="B24" s="100">
        <v>1878.7456800000011</v>
      </c>
      <c r="C24" s="100">
        <v>313.24312999999989</v>
      </c>
      <c r="D24" s="100">
        <v>30.493309999999997</v>
      </c>
      <c r="E24" s="100">
        <v>2222.482120000001</v>
      </c>
      <c r="F24" s="100"/>
      <c r="G24" s="100">
        <v>22360.943599999937</v>
      </c>
      <c r="H24" s="100">
        <v>4532.338019999991</v>
      </c>
      <c r="I24" s="100">
        <v>1027.7866000000004</v>
      </c>
      <c r="J24" s="100">
        <v>27921.068219999928</v>
      </c>
    </row>
    <row r="25" spans="1:10" x14ac:dyDescent="0.2">
      <c r="J25" s="79" t="s">
        <v>220</v>
      </c>
    </row>
    <row r="26" spans="1:10" x14ac:dyDescent="0.2">
      <c r="A26" s="350" t="s">
        <v>550</v>
      </c>
      <c r="G26" s="58"/>
      <c r="H26" s="58"/>
      <c r="I26" s="58"/>
      <c r="J26" s="58"/>
    </row>
    <row r="27" spans="1:10" x14ac:dyDescent="0.2">
      <c r="A27" s="101" t="s">
        <v>221</v>
      </c>
      <c r="G27" s="58"/>
      <c r="H27" s="58"/>
      <c r="I27" s="58"/>
      <c r="J27" s="58"/>
    </row>
    <row r="28" spans="1:10" ht="18" x14ac:dyDescent="0.25">
      <c r="A28" s="102"/>
      <c r="E28" s="774"/>
      <c r="F28" s="77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49" priority="2" operator="between">
      <formula>0</formula>
      <formula>0.5</formula>
    </cfRule>
    <cfRule type="cellIs" dxfId="248" priority="3" operator="between">
      <formula>0</formula>
      <formula>0.49</formula>
    </cfRule>
  </conditionalFormatting>
  <conditionalFormatting sqref="B5:J24">
    <cfRule type="cellIs" dxfId="247"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775" t="s">
        <v>28</v>
      </c>
      <c r="B1" s="775"/>
      <c r="C1" s="775"/>
      <c r="D1" s="106"/>
      <c r="E1" s="106"/>
      <c r="F1" s="106"/>
      <c r="G1" s="106"/>
      <c r="H1" s="107"/>
    </row>
    <row r="2" spans="1:65" ht="13.9" customHeight="1" x14ac:dyDescent="0.2">
      <c r="A2" s="776"/>
      <c r="B2" s="776"/>
      <c r="C2" s="776"/>
      <c r="D2" s="109"/>
      <c r="E2" s="109"/>
      <c r="F2" s="109"/>
      <c r="H2" s="79" t="s">
        <v>151</v>
      </c>
    </row>
    <row r="3" spans="1:65" s="81" customFormat="1" ht="12.75" x14ac:dyDescent="0.2">
      <c r="A3" s="70"/>
      <c r="B3" s="764">
        <f>INDICE!A3</f>
        <v>44774</v>
      </c>
      <c r="C3" s="765"/>
      <c r="D3" s="765" t="s">
        <v>115</v>
      </c>
      <c r="E3" s="765"/>
      <c r="F3" s="765" t="s">
        <v>116</v>
      </c>
      <c r="G3" s="765"/>
      <c r="H3" s="76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535.54134999999974</v>
      </c>
      <c r="C5" s="111">
        <v>6.5241194253424588</v>
      </c>
      <c r="D5" s="110">
        <v>3592.4582099999998</v>
      </c>
      <c r="E5" s="111">
        <v>15.061568263699746</v>
      </c>
      <c r="F5" s="110">
        <v>5340.2723199999991</v>
      </c>
      <c r="G5" s="111">
        <v>17.736047121948094</v>
      </c>
      <c r="H5" s="379">
        <v>19.039911451556144</v>
      </c>
    </row>
    <row r="6" spans="1:65" ht="13.9" customHeight="1" x14ac:dyDescent="0.2">
      <c r="A6" s="107" t="s">
        <v>184</v>
      </c>
      <c r="B6" s="383">
        <v>29.825769999999988</v>
      </c>
      <c r="C6" s="113">
        <v>-19.909167391023637</v>
      </c>
      <c r="D6" s="112">
        <v>201.98801000000003</v>
      </c>
      <c r="E6" s="113">
        <v>-18.832170729384409</v>
      </c>
      <c r="F6" s="112">
        <v>326.14115000000015</v>
      </c>
      <c r="G6" s="114">
        <v>-11.972651537193759</v>
      </c>
      <c r="H6" s="380">
        <v>1.1628056107649383</v>
      </c>
    </row>
    <row r="7" spans="1:65" ht="13.9" customHeight="1" x14ac:dyDescent="0.2">
      <c r="A7" s="107" t="s">
        <v>579</v>
      </c>
      <c r="B7" s="348">
        <v>0</v>
      </c>
      <c r="C7" s="113">
        <v>-100</v>
      </c>
      <c r="D7" s="96">
        <v>1.4970000000000001E-2</v>
      </c>
      <c r="E7" s="113">
        <v>-93.468016406318171</v>
      </c>
      <c r="F7" s="96">
        <v>3.7780000000000001E-2</v>
      </c>
      <c r="G7" s="113">
        <v>-86.517736064520733</v>
      </c>
      <c r="H7" s="348">
        <v>1.3469872162620187E-4</v>
      </c>
    </row>
    <row r="8" spans="1:65" ht="13.9" customHeight="1" x14ac:dyDescent="0.2">
      <c r="A8" s="375" t="s">
        <v>185</v>
      </c>
      <c r="B8" s="376">
        <v>565.36711999999977</v>
      </c>
      <c r="C8" s="377">
        <v>4.6638316558192336</v>
      </c>
      <c r="D8" s="376">
        <v>3794.4611900000004</v>
      </c>
      <c r="E8" s="377">
        <v>12.552316265081265</v>
      </c>
      <c r="F8" s="376">
        <v>5666.4512500000001</v>
      </c>
      <c r="G8" s="378">
        <v>15.486765639829175</v>
      </c>
      <c r="H8" s="378">
        <v>20.202851761042709</v>
      </c>
    </row>
    <row r="9" spans="1:65" ht="13.9" customHeight="1" x14ac:dyDescent="0.2">
      <c r="A9" s="107" t="s">
        <v>171</v>
      </c>
      <c r="B9" s="383">
        <v>1878.7456800000007</v>
      </c>
      <c r="C9" s="113">
        <v>-0.6716525602465917</v>
      </c>
      <c r="D9" s="112">
        <v>14804.500900000003</v>
      </c>
      <c r="E9" s="113">
        <v>3.8469374363320421</v>
      </c>
      <c r="F9" s="112">
        <v>22360.943599999999</v>
      </c>
      <c r="G9" s="114">
        <v>5.5726304892523313</v>
      </c>
      <c r="H9" s="380">
        <v>79.724471076643724</v>
      </c>
    </row>
    <row r="10" spans="1:65" ht="13.9" customHeight="1" x14ac:dyDescent="0.2">
      <c r="A10" s="107" t="s">
        <v>580</v>
      </c>
      <c r="B10" s="348">
        <v>0.31466000000000005</v>
      </c>
      <c r="C10" s="113">
        <v>-12.899296905275969</v>
      </c>
      <c r="D10" s="96">
        <v>4.41995</v>
      </c>
      <c r="E10" s="113">
        <v>-41.768134424907707</v>
      </c>
      <c r="F10" s="112">
        <v>20.384330000000009</v>
      </c>
      <c r="G10" s="114">
        <v>-23.830184117669649</v>
      </c>
      <c r="H10" s="482">
        <v>7.2677162313568994E-2</v>
      </c>
    </row>
    <row r="11" spans="1:65" ht="13.9" customHeight="1" x14ac:dyDescent="0.2">
      <c r="A11" s="375" t="s">
        <v>450</v>
      </c>
      <c r="B11" s="376">
        <v>1879.0603400000005</v>
      </c>
      <c r="C11" s="377">
        <v>-0.67398754984451859</v>
      </c>
      <c r="D11" s="376">
        <v>14808.920850000004</v>
      </c>
      <c r="E11" s="377">
        <v>3.8226638597609308</v>
      </c>
      <c r="F11" s="376">
        <v>22381.327929999996</v>
      </c>
      <c r="G11" s="378">
        <v>5.5355269555224176</v>
      </c>
      <c r="H11" s="378">
        <v>79.797148238957277</v>
      </c>
    </row>
    <row r="12" spans="1:65" ht="13.9" customHeight="1" x14ac:dyDescent="0.2">
      <c r="A12" s="106" t="s">
        <v>431</v>
      </c>
      <c r="B12" s="116">
        <v>2444.4274600000003</v>
      </c>
      <c r="C12" s="117">
        <v>0.51160878564715984</v>
      </c>
      <c r="D12" s="116">
        <v>18603.382040000004</v>
      </c>
      <c r="E12" s="117">
        <v>5.4915175552270075</v>
      </c>
      <c r="F12" s="116">
        <v>28047.779179999998</v>
      </c>
      <c r="G12" s="117">
        <v>7.4052755498714751</v>
      </c>
      <c r="H12" s="117">
        <v>100</v>
      </c>
    </row>
    <row r="13" spans="1:65" ht="13.9" customHeight="1" x14ac:dyDescent="0.2">
      <c r="A13" s="118" t="s">
        <v>186</v>
      </c>
      <c r="B13" s="119">
        <v>4955.278510000001</v>
      </c>
      <c r="C13" s="119"/>
      <c r="D13" s="119">
        <v>38423.689549668314</v>
      </c>
      <c r="E13" s="119"/>
      <c r="F13" s="119">
        <v>57176.891629668309</v>
      </c>
      <c r="G13" s="120"/>
      <c r="H13" s="121" t="s">
        <v>142</v>
      </c>
    </row>
    <row r="14" spans="1:65" ht="13.9" customHeight="1" x14ac:dyDescent="0.2">
      <c r="A14" s="122" t="s">
        <v>187</v>
      </c>
      <c r="B14" s="384">
        <v>49.329769357403883</v>
      </c>
      <c r="C14" s="123"/>
      <c r="D14" s="123">
        <v>48.416438551410778</v>
      </c>
      <c r="E14" s="123"/>
      <c r="F14" s="123">
        <v>49.054396593756749</v>
      </c>
      <c r="G14" s="124"/>
      <c r="H14" s="381"/>
    </row>
    <row r="15" spans="1:65" ht="13.9" customHeight="1" x14ac:dyDescent="0.2">
      <c r="A15" s="107"/>
      <c r="B15" s="107"/>
      <c r="C15" s="107"/>
      <c r="D15" s="107"/>
      <c r="E15" s="107"/>
      <c r="F15" s="107"/>
      <c r="H15" s="79" t="s">
        <v>220</v>
      </c>
    </row>
    <row r="16" spans="1:65" ht="13.9" customHeight="1" x14ac:dyDescent="0.2">
      <c r="A16" s="101" t="s">
        <v>479</v>
      </c>
      <c r="B16" s="101"/>
      <c r="C16" s="125"/>
      <c r="D16" s="125"/>
      <c r="E16" s="125"/>
      <c r="F16" s="101"/>
      <c r="G16" s="101"/>
      <c r="H16" s="101"/>
    </row>
    <row r="17" spans="1:12" ht="13.9" customHeight="1" x14ac:dyDescent="0.2">
      <c r="A17" s="101" t="s">
        <v>581</v>
      </c>
      <c r="B17" s="101"/>
      <c r="C17" s="125"/>
      <c r="D17" s="125"/>
      <c r="E17" s="125"/>
      <c r="F17" s="101"/>
      <c r="G17" s="101"/>
      <c r="H17" s="101"/>
    </row>
    <row r="18" spans="1:12" ht="13.9" customHeight="1" x14ac:dyDescent="0.2">
      <c r="A18" s="101" t="s">
        <v>582</v>
      </c>
    </row>
    <row r="19" spans="1:12" ht="13.9" customHeight="1" x14ac:dyDescent="0.2">
      <c r="A19" s="133" t="s">
        <v>532</v>
      </c>
      <c r="L19" s="633"/>
    </row>
    <row r="20" spans="1:12" ht="13.9" customHeight="1" x14ac:dyDescent="0.2">
      <c r="A20" s="101"/>
      <c r="L20" s="633"/>
    </row>
  </sheetData>
  <mergeCells count="4">
    <mergeCell ref="A1:C2"/>
    <mergeCell ref="B3:C3"/>
    <mergeCell ref="D3:E3"/>
    <mergeCell ref="F3:H3"/>
  </mergeCells>
  <conditionalFormatting sqref="B7">
    <cfRule type="cellIs" dxfId="246" priority="27" operator="equal">
      <formula>0</formula>
    </cfRule>
    <cfRule type="cellIs" dxfId="245" priority="34" operator="between">
      <formula>0</formula>
      <formula>0.5</formula>
    </cfRule>
    <cfRule type="cellIs" dxfId="244" priority="35" operator="between">
      <formula>0</formula>
      <formula>0.49</formula>
    </cfRule>
  </conditionalFormatting>
  <conditionalFormatting sqref="F7">
    <cfRule type="cellIs" dxfId="243" priority="30" operator="between">
      <formula>0</formula>
      <formula>0.5</formula>
    </cfRule>
    <cfRule type="cellIs" dxfId="242" priority="31" operator="between">
      <formula>0</formula>
      <formula>0.49</formula>
    </cfRule>
  </conditionalFormatting>
  <conditionalFormatting sqref="H7">
    <cfRule type="cellIs" dxfId="241" priority="28" operator="between">
      <formula>0</formula>
      <formula>0.5</formula>
    </cfRule>
    <cfRule type="cellIs" dxfId="240" priority="29" operator="between">
      <formula>0</formula>
      <formula>0.49</formula>
    </cfRule>
  </conditionalFormatting>
  <conditionalFormatting sqref="C7">
    <cfRule type="cellIs" dxfId="239" priority="26" operator="equal">
      <formula>0</formula>
    </cfRule>
  </conditionalFormatting>
  <conditionalFormatting sqref="E7">
    <cfRule type="cellIs" dxfId="238" priority="25" operator="equal">
      <formula>0</formula>
    </cfRule>
  </conditionalFormatting>
  <conditionalFormatting sqref="E11">
    <cfRule type="cellIs" dxfId="237" priority="11" operator="between">
      <formula>-0.04999999</formula>
      <formula>-0.00000001</formula>
    </cfRule>
  </conditionalFormatting>
  <conditionalFormatting sqref="B10">
    <cfRule type="cellIs" dxfId="236" priority="8" operator="equal">
      <formula>0</formula>
    </cfRule>
    <cfRule type="cellIs" dxfId="235" priority="9" operator="between">
      <formula>0</formula>
      <formula>0.5</formula>
    </cfRule>
    <cfRule type="cellIs" dxfId="234" priority="10" operator="between">
      <formula>0</formula>
      <formula>0.49</formula>
    </cfRule>
  </conditionalFormatting>
  <conditionalFormatting sqref="D10">
    <cfRule type="cellIs" dxfId="233" priority="3" operator="equal">
      <formula>0</formula>
    </cfRule>
    <cfRule type="cellIs" dxfId="232" priority="4" operator="between">
      <formula>0</formula>
      <formula>0.5</formula>
    </cfRule>
    <cfRule type="cellIs" dxfId="231" priority="5" operator="between">
      <formula>0</formula>
      <formula>0.49</formula>
    </cfRule>
  </conditionalFormatting>
  <conditionalFormatting sqref="D7">
    <cfRule type="cellIs" dxfId="230" priority="1" operator="between">
      <formula>0</formula>
      <formula>0.5</formula>
    </cfRule>
    <cfRule type="cellIs" dxfId="22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777" t="s">
        <v>26</v>
      </c>
      <c r="B1" s="777"/>
      <c r="C1" s="777"/>
      <c r="D1" s="777"/>
      <c r="E1" s="777"/>
      <c r="F1" s="126"/>
      <c r="G1" s="126"/>
      <c r="H1" s="126"/>
      <c r="I1" s="126"/>
      <c r="J1" s="126"/>
      <c r="K1" s="126"/>
      <c r="L1" s="126"/>
      <c r="M1" s="126"/>
      <c r="N1" s="126"/>
    </row>
    <row r="2" spans="1:14" x14ac:dyDescent="0.2">
      <c r="A2" s="777"/>
      <c r="B2" s="778"/>
      <c r="C2" s="778"/>
      <c r="D2" s="778"/>
      <c r="E2" s="778"/>
      <c r="F2" s="126"/>
      <c r="G2" s="126"/>
      <c r="H2" s="126"/>
      <c r="I2" s="126"/>
      <c r="J2" s="126"/>
      <c r="K2" s="126"/>
      <c r="L2" s="126"/>
      <c r="M2" s="127" t="s">
        <v>151</v>
      </c>
      <c r="N2" s="126"/>
    </row>
    <row r="3" spans="1:14" x14ac:dyDescent="0.2">
      <c r="A3" s="526"/>
      <c r="B3" s="145">
        <v>2021</v>
      </c>
      <c r="C3" s="145" t="s">
        <v>509</v>
      </c>
      <c r="D3" s="145" t="s">
        <v>509</v>
      </c>
      <c r="E3" s="145" t="s">
        <v>509</v>
      </c>
      <c r="F3" s="145">
        <v>2022</v>
      </c>
      <c r="G3" s="145" t="s">
        <v>509</v>
      </c>
      <c r="H3" s="145" t="s">
        <v>509</v>
      </c>
      <c r="I3" s="145" t="s">
        <v>509</v>
      </c>
      <c r="J3" s="145" t="s">
        <v>509</v>
      </c>
      <c r="K3" s="145" t="s">
        <v>509</v>
      </c>
      <c r="L3" s="145" t="s">
        <v>509</v>
      </c>
      <c r="M3" s="145" t="s">
        <v>509</v>
      </c>
    </row>
    <row r="4" spans="1:14" x14ac:dyDescent="0.2">
      <c r="A4" s="128"/>
      <c r="B4" s="475">
        <v>44469</v>
      </c>
      <c r="C4" s="475">
        <v>44500</v>
      </c>
      <c r="D4" s="475">
        <v>44530</v>
      </c>
      <c r="E4" s="475">
        <v>44561</v>
      </c>
      <c r="F4" s="475">
        <v>44592</v>
      </c>
      <c r="G4" s="475">
        <v>44620</v>
      </c>
      <c r="H4" s="475">
        <v>44651</v>
      </c>
      <c r="I4" s="475">
        <v>44681</v>
      </c>
      <c r="J4" s="475">
        <v>44712</v>
      </c>
      <c r="K4" s="475">
        <v>44742</v>
      </c>
      <c r="L4" s="475">
        <v>44773</v>
      </c>
      <c r="M4" s="475">
        <v>44804</v>
      </c>
    </row>
    <row r="5" spans="1:14" x14ac:dyDescent="0.2">
      <c r="A5" s="129" t="s">
        <v>188</v>
      </c>
      <c r="B5" s="130">
        <v>15.091380000000001</v>
      </c>
      <c r="C5" s="130">
        <v>16.59861999999999</v>
      </c>
      <c r="D5" s="130">
        <v>13.778819999999994</v>
      </c>
      <c r="E5" s="130">
        <v>10.528289999999995</v>
      </c>
      <c r="F5" s="130">
        <v>12.780469999999989</v>
      </c>
      <c r="G5" s="130">
        <v>13.287709999999997</v>
      </c>
      <c r="H5" s="130">
        <v>14.260070000000001</v>
      </c>
      <c r="I5" s="130">
        <v>12.812979999999985</v>
      </c>
      <c r="J5" s="130">
        <v>13.243050000000006</v>
      </c>
      <c r="K5" s="130">
        <v>12.964720000000003</v>
      </c>
      <c r="L5" s="130">
        <v>13.560940000000004</v>
      </c>
      <c r="M5" s="130">
        <v>13.348400000000012</v>
      </c>
    </row>
    <row r="6" spans="1:14" x14ac:dyDescent="0.2">
      <c r="A6" s="131" t="s">
        <v>433</v>
      </c>
      <c r="B6" s="132">
        <v>132.36084999999997</v>
      </c>
      <c r="C6" s="132">
        <v>128.31947999999997</v>
      </c>
      <c r="D6" s="132">
        <v>93.992940000000047</v>
      </c>
      <c r="E6" s="132">
        <v>86.276369999999957</v>
      </c>
      <c r="F6" s="132">
        <v>108.23469999999995</v>
      </c>
      <c r="G6" s="132">
        <v>108.67575999999998</v>
      </c>
      <c r="H6" s="132">
        <v>104.23636</v>
      </c>
      <c r="I6" s="132">
        <v>103.16910999999995</v>
      </c>
      <c r="J6" s="132">
        <v>105.59148000000008</v>
      </c>
      <c r="K6" s="132">
        <v>100.47048000000002</v>
      </c>
      <c r="L6" s="132">
        <v>104.08266</v>
      </c>
      <c r="M6" s="132">
        <v>113.30180000000006</v>
      </c>
    </row>
    <row r="7" spans="1:14" ht="15.75" customHeight="1" x14ac:dyDescent="0.2">
      <c r="A7" s="129"/>
      <c r="B7" s="130"/>
      <c r="C7" s="130"/>
      <c r="D7" s="130"/>
      <c r="E7" s="130"/>
      <c r="F7" s="130"/>
      <c r="G7" s="130"/>
      <c r="H7" s="130"/>
      <c r="I7" s="130"/>
      <c r="J7" s="130"/>
      <c r="K7" s="130"/>
      <c r="L7" s="779" t="s">
        <v>220</v>
      </c>
      <c r="M7" s="779"/>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507</v>
      </c>
    </row>
    <row r="2" spans="1:4" x14ac:dyDescent="0.2">
      <c r="A2" s="447"/>
      <c r="B2" s="447"/>
      <c r="C2" s="447"/>
      <c r="D2" s="447"/>
    </row>
    <row r="3" spans="1:4" x14ac:dyDescent="0.2">
      <c r="B3" s="639">
        <v>2020</v>
      </c>
      <c r="C3" s="639">
        <v>2021</v>
      </c>
      <c r="D3" s="639">
        <v>2022</v>
      </c>
    </row>
    <row r="4" spans="1:4" x14ac:dyDescent="0.2">
      <c r="A4" s="545" t="s">
        <v>126</v>
      </c>
      <c r="B4" s="566">
        <v>0.47528730049243845</v>
      </c>
      <c r="C4" s="566">
        <v>-19.413539381859071</v>
      </c>
      <c r="D4" s="568">
        <v>18.059638848435021</v>
      </c>
    </row>
    <row r="5" spans="1:4" x14ac:dyDescent="0.2">
      <c r="A5" s="547" t="s">
        <v>127</v>
      </c>
      <c r="B5" s="566">
        <v>0.64443129582819447</v>
      </c>
      <c r="C5" s="566">
        <v>-21.042736222561771</v>
      </c>
      <c r="D5" s="568">
        <v>21.809256712968654</v>
      </c>
    </row>
    <row r="6" spans="1:4" x14ac:dyDescent="0.2">
      <c r="A6" s="547" t="s">
        <v>128</v>
      </c>
      <c r="B6" s="566">
        <v>-1.2549961750525531</v>
      </c>
      <c r="C6" s="566">
        <v>-17.544009233502337</v>
      </c>
      <c r="D6" s="568">
        <v>18.692348082147063</v>
      </c>
    </row>
    <row r="7" spans="1:4" x14ac:dyDescent="0.2">
      <c r="A7" s="547" t="s">
        <v>129</v>
      </c>
      <c r="B7" s="566">
        <v>-6.4586700376008288</v>
      </c>
      <c r="C7" s="566">
        <v>-9.1277421443599671</v>
      </c>
      <c r="D7" s="568">
        <v>14.610377528739185</v>
      </c>
    </row>
    <row r="8" spans="1:4" x14ac:dyDescent="0.2">
      <c r="A8" s="547" t="s">
        <v>130</v>
      </c>
      <c r="B8" s="566">
        <v>-10.418372973216535</v>
      </c>
      <c r="C8" s="566">
        <v>-1.9697615872464826</v>
      </c>
      <c r="D8" s="566">
        <v>11.297058857097262</v>
      </c>
    </row>
    <row r="9" spans="1:4" x14ac:dyDescent="0.2">
      <c r="A9" s="547" t="s">
        <v>131</v>
      </c>
      <c r="B9" s="566">
        <v>-11.808359351401513</v>
      </c>
      <c r="C9" s="566">
        <v>1.6790657505466153</v>
      </c>
      <c r="D9" s="568">
        <v>9.2665345990029877</v>
      </c>
    </row>
    <row r="10" spans="1:4" x14ac:dyDescent="0.2">
      <c r="A10" s="547" t="s">
        <v>132</v>
      </c>
      <c r="B10" s="566">
        <v>-13.023955481721448</v>
      </c>
      <c r="C10" s="566">
        <v>3.2656135142304468</v>
      </c>
      <c r="D10" s="568">
        <v>8.2335603054089805</v>
      </c>
    </row>
    <row r="11" spans="1:4" x14ac:dyDescent="0.2">
      <c r="A11" s="547" t="s">
        <v>133</v>
      </c>
      <c r="B11" s="566">
        <v>-13.930821688253467</v>
      </c>
      <c r="C11" s="566">
        <v>5.3219259187498711</v>
      </c>
      <c r="D11" s="568">
        <v>7.4052755498714751</v>
      </c>
    </row>
    <row r="12" spans="1:4" x14ac:dyDescent="0.2">
      <c r="A12" s="547" t="s">
        <v>134</v>
      </c>
      <c r="B12" s="566">
        <v>-14.353907305196177</v>
      </c>
      <c r="C12" s="566">
        <v>6.6520384191174529</v>
      </c>
      <c r="D12" s="568" t="s">
        <v>509</v>
      </c>
    </row>
    <row r="13" spans="1:4" x14ac:dyDescent="0.2">
      <c r="A13" s="547" t="s">
        <v>135</v>
      </c>
      <c r="B13" s="566">
        <v>-15.510661984889996</v>
      </c>
      <c r="C13" s="566">
        <v>8.5675625886110343</v>
      </c>
      <c r="D13" s="568" t="s">
        <v>509</v>
      </c>
    </row>
    <row r="14" spans="1:4" x14ac:dyDescent="0.2">
      <c r="A14" s="547" t="s">
        <v>136</v>
      </c>
      <c r="B14" s="566">
        <v>-16.944512727487009</v>
      </c>
      <c r="C14" s="566">
        <v>12.298885270507203</v>
      </c>
      <c r="D14" s="568" t="s">
        <v>509</v>
      </c>
    </row>
    <row r="15" spans="1:4" x14ac:dyDescent="0.2">
      <c r="A15" s="548" t="s">
        <v>137</v>
      </c>
      <c r="B15" s="453">
        <v>-17.544352729425665</v>
      </c>
      <c r="C15" s="453">
        <v>13.892011581144695</v>
      </c>
      <c r="D15" s="569"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775" t="s">
        <v>33</v>
      </c>
      <c r="B1" s="775"/>
      <c r="C1" s="775"/>
      <c r="D1" s="106"/>
      <c r="E1" s="106"/>
      <c r="F1" s="106"/>
      <c r="G1" s="106"/>
    </row>
    <row r="2" spans="1:13" ht="13.9" customHeight="1" x14ac:dyDescent="0.2">
      <c r="A2" s="776"/>
      <c r="B2" s="776"/>
      <c r="C2" s="776"/>
      <c r="D2" s="109"/>
      <c r="E2" s="109"/>
      <c r="F2" s="109"/>
      <c r="G2" s="79" t="s">
        <v>151</v>
      </c>
    </row>
    <row r="3" spans="1:13" ht="13.9" customHeight="1" x14ac:dyDescent="0.2">
      <c r="A3" s="134"/>
      <c r="B3" s="780">
        <f>INDICE!A3</f>
        <v>44774</v>
      </c>
      <c r="C3" s="781"/>
      <c r="D3" s="781" t="s">
        <v>115</v>
      </c>
      <c r="E3" s="781"/>
      <c r="F3" s="781" t="s">
        <v>116</v>
      </c>
      <c r="G3" s="781"/>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536.2379899999994</v>
      </c>
      <c r="C5" s="115">
        <v>29.129129999999972</v>
      </c>
      <c r="D5" s="112">
        <v>3580.8782399999982</v>
      </c>
      <c r="E5" s="112">
        <v>213.58295000000001</v>
      </c>
      <c r="F5" s="112">
        <v>5350.5629199999985</v>
      </c>
      <c r="G5" s="112">
        <v>315.88833</v>
      </c>
      <c r="L5" s="137"/>
      <c r="M5" s="137"/>
    </row>
    <row r="6" spans="1:13" ht="13.9" customHeight="1" x14ac:dyDescent="0.2">
      <c r="A6" s="107" t="s">
        <v>192</v>
      </c>
      <c r="B6" s="112">
        <v>1466.9328799999998</v>
      </c>
      <c r="C6" s="112">
        <v>412.12745999999999</v>
      </c>
      <c r="D6" s="112">
        <v>11107.930959999998</v>
      </c>
      <c r="E6" s="112">
        <v>3700.9898900000007</v>
      </c>
      <c r="F6" s="112">
        <v>16811.958039999994</v>
      </c>
      <c r="G6" s="112">
        <v>5569.3698899999999</v>
      </c>
      <c r="L6" s="137"/>
      <c r="M6" s="137"/>
    </row>
    <row r="7" spans="1:13" ht="13.9" customHeight="1" x14ac:dyDescent="0.2">
      <c r="A7" s="118" t="s">
        <v>186</v>
      </c>
      <c r="B7" s="119">
        <v>2003.1708699999992</v>
      </c>
      <c r="C7" s="119">
        <v>441.25658999999996</v>
      </c>
      <c r="D7" s="119">
        <v>14688.809199999996</v>
      </c>
      <c r="E7" s="119">
        <v>3914.5728400000007</v>
      </c>
      <c r="F7" s="119">
        <v>22162.520959999994</v>
      </c>
      <c r="G7" s="119">
        <v>5885.2582199999997</v>
      </c>
    </row>
    <row r="8" spans="1:13" ht="13.9" customHeight="1" x14ac:dyDescent="0.2">
      <c r="G8" s="79" t="s">
        <v>220</v>
      </c>
    </row>
    <row r="9" spans="1:13" ht="13.9" customHeight="1" x14ac:dyDescent="0.2">
      <c r="A9" s="101" t="s">
        <v>434</v>
      </c>
    </row>
    <row r="10" spans="1:13" ht="13.9" customHeight="1" x14ac:dyDescent="0.2">
      <c r="A10" s="101" t="s">
        <v>221</v>
      </c>
    </row>
    <row r="14" spans="1:13" ht="13.9" customHeight="1" x14ac:dyDescent="0.2">
      <c r="B14" s="485"/>
      <c r="D14" s="485"/>
      <c r="F14" s="485"/>
    </row>
    <row r="15" spans="1:13" ht="13.9" customHeight="1" x14ac:dyDescent="0.2">
      <c r="B15" s="485"/>
      <c r="D15" s="485"/>
      <c r="F15" s="48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3.9" customHeight="1" x14ac:dyDescent="0.2">
      <c r="A3" s="90"/>
      <c r="B3" s="767">
        <f>INDICE!A3</f>
        <v>44774</v>
      </c>
      <c r="C3" s="767"/>
      <c r="D3" s="767">
        <f>INDICE!C3</f>
        <v>0</v>
      </c>
      <c r="E3" s="767"/>
      <c r="F3" s="91"/>
      <c r="G3" s="768" t="s">
        <v>116</v>
      </c>
      <c r="H3" s="768"/>
      <c r="I3" s="768"/>
      <c r="J3" s="768"/>
    </row>
    <row r="4" spans="1:13" x14ac:dyDescent="0.2">
      <c r="A4" s="92"/>
      <c r="B4" s="613" t="s">
        <v>143</v>
      </c>
      <c r="C4" s="613" t="s">
        <v>144</v>
      </c>
      <c r="D4" s="613" t="s">
        <v>179</v>
      </c>
      <c r="E4" s="613" t="s">
        <v>182</v>
      </c>
      <c r="F4" s="613"/>
      <c r="G4" s="613" t="s">
        <v>143</v>
      </c>
      <c r="H4" s="613" t="s">
        <v>144</v>
      </c>
      <c r="I4" s="613" t="s">
        <v>179</v>
      </c>
      <c r="J4" s="613" t="s">
        <v>182</v>
      </c>
    </row>
    <row r="5" spans="1:13" x14ac:dyDescent="0.2">
      <c r="A5" s="370" t="s">
        <v>153</v>
      </c>
      <c r="B5" s="94">
        <f>'GNA CCAA'!B5</f>
        <v>81.378609999999995</v>
      </c>
      <c r="C5" s="94">
        <f>'GNA CCAA'!C5</f>
        <v>3.3713000000000002</v>
      </c>
      <c r="D5" s="94">
        <f>'GO CCAA'!B5</f>
        <v>307.79022999999995</v>
      </c>
      <c r="E5" s="346">
        <f>SUM(B5:D5)</f>
        <v>392.54013999999995</v>
      </c>
      <c r="F5" s="94"/>
      <c r="G5" s="94">
        <f>'GNA CCAA'!F5</f>
        <v>810.56884000000048</v>
      </c>
      <c r="H5" s="94">
        <f>'GNA CCAA'!G5</f>
        <v>31.798289999999994</v>
      </c>
      <c r="I5" s="94">
        <f>'GO CCAA'!G5</f>
        <v>3558.6545399999982</v>
      </c>
      <c r="J5" s="346">
        <f>SUM(G5:I5)</f>
        <v>4401.0216699999983</v>
      </c>
    </row>
    <row r="6" spans="1:13" x14ac:dyDescent="0.2">
      <c r="A6" s="371" t="s">
        <v>154</v>
      </c>
      <c r="B6" s="96">
        <f>'GNA CCAA'!B6</f>
        <v>16.146339999999999</v>
      </c>
      <c r="C6" s="96">
        <f>'GNA CCAA'!C6</f>
        <v>0.67070000000000007</v>
      </c>
      <c r="D6" s="96">
        <f>'GO CCAA'!B6</f>
        <v>70.382180000000005</v>
      </c>
      <c r="E6" s="348">
        <f>SUM(B6:D6)</f>
        <v>87.199219999999997</v>
      </c>
      <c r="F6" s="96"/>
      <c r="G6" s="96">
        <f>'GNA CCAA'!F6</f>
        <v>155.16976000000017</v>
      </c>
      <c r="H6" s="96">
        <f>'GNA CCAA'!G6</f>
        <v>6.6499000000000015</v>
      </c>
      <c r="I6" s="96">
        <f>'GO CCAA'!G6</f>
        <v>879.42205999999976</v>
      </c>
      <c r="J6" s="348">
        <f t="shared" ref="J6:J24" si="0">SUM(G6:I6)</f>
        <v>1041.24172</v>
      </c>
    </row>
    <row r="7" spans="1:13" x14ac:dyDescent="0.2">
      <c r="A7" s="371" t="s">
        <v>155</v>
      </c>
      <c r="B7" s="96">
        <f>'GNA CCAA'!B7</f>
        <v>10.843620000000001</v>
      </c>
      <c r="C7" s="96">
        <f>'GNA CCAA'!C7</f>
        <v>0.55371000000000004</v>
      </c>
      <c r="D7" s="96">
        <f>'GO CCAA'!B7</f>
        <v>37.460869999999993</v>
      </c>
      <c r="E7" s="348">
        <f t="shared" ref="E7:E24" si="1">SUM(B7:D7)</f>
        <v>48.858199999999997</v>
      </c>
      <c r="F7" s="96"/>
      <c r="G7" s="96">
        <f>'GNA CCAA'!F7</f>
        <v>96.675480000000007</v>
      </c>
      <c r="H7" s="96">
        <f>'GNA CCAA'!G7</f>
        <v>5.9172200000000021</v>
      </c>
      <c r="I7" s="96">
        <f>'GO CCAA'!G7</f>
        <v>395.90909999999997</v>
      </c>
      <c r="J7" s="348">
        <f t="shared" si="0"/>
        <v>498.5018</v>
      </c>
    </row>
    <row r="8" spans="1:13" x14ac:dyDescent="0.2">
      <c r="A8" s="371" t="s">
        <v>156</v>
      </c>
      <c r="B8" s="96">
        <f>'GNA CCAA'!B8</f>
        <v>29.731480000000001</v>
      </c>
      <c r="C8" s="96">
        <f>'GNA CCAA'!C8</f>
        <v>1.1570799999999999</v>
      </c>
      <c r="D8" s="96">
        <f>'GO CCAA'!B8</f>
        <v>41.346350000000001</v>
      </c>
      <c r="E8" s="348">
        <f t="shared" si="1"/>
        <v>72.234909999999999</v>
      </c>
      <c r="F8" s="96"/>
      <c r="G8" s="96">
        <f>'GNA CCAA'!F8</f>
        <v>235.26003999999995</v>
      </c>
      <c r="H8" s="96">
        <f>'GNA CCAA'!G8</f>
        <v>10.700010000000001</v>
      </c>
      <c r="I8" s="96">
        <f>'GO CCAA'!G8</f>
        <v>366.01085000000006</v>
      </c>
      <c r="J8" s="348">
        <f t="shared" si="0"/>
        <v>611.97090000000003</v>
      </c>
    </row>
    <row r="9" spans="1:13" x14ac:dyDescent="0.2">
      <c r="A9" s="371" t="s">
        <v>157</v>
      </c>
      <c r="B9" s="96">
        <f>'GNA CCAA'!B9</f>
        <v>37.201920000000008</v>
      </c>
      <c r="C9" s="96">
        <f>'GNA CCAA'!C9</f>
        <v>8.1409600000000015</v>
      </c>
      <c r="D9" s="96">
        <f>'GO CCAA'!B9</f>
        <v>56.210640000000005</v>
      </c>
      <c r="E9" s="348">
        <f t="shared" si="1"/>
        <v>101.55352000000002</v>
      </c>
      <c r="F9" s="96"/>
      <c r="G9" s="96">
        <f>'GNA CCAA'!F9</f>
        <v>401.06425000000002</v>
      </c>
      <c r="H9" s="96">
        <f>'GNA CCAA'!G9</f>
        <v>104.70407000000002</v>
      </c>
      <c r="I9" s="96">
        <f>'GO CCAA'!G9</f>
        <v>680.6556499999997</v>
      </c>
      <c r="J9" s="348">
        <f t="shared" si="0"/>
        <v>1186.4239699999998</v>
      </c>
    </row>
    <row r="10" spans="1:13" x14ac:dyDescent="0.2">
      <c r="A10" s="371" t="s">
        <v>158</v>
      </c>
      <c r="B10" s="96">
        <f>'GNA CCAA'!B10</f>
        <v>8.7966299999999986</v>
      </c>
      <c r="C10" s="96">
        <f>'GNA CCAA'!C10</f>
        <v>0.34944999999999998</v>
      </c>
      <c r="D10" s="96">
        <f>'GO CCAA'!B10</f>
        <v>29.098059999999997</v>
      </c>
      <c r="E10" s="348">
        <f t="shared" si="1"/>
        <v>38.244139999999994</v>
      </c>
      <c r="F10" s="96"/>
      <c r="G10" s="96">
        <f>'GNA CCAA'!F10</f>
        <v>71.140960000000007</v>
      </c>
      <c r="H10" s="96">
        <f>'GNA CCAA'!G10</f>
        <v>3.4478700000000009</v>
      </c>
      <c r="I10" s="96">
        <f>'GO CCAA'!G10</f>
        <v>295.72108000000003</v>
      </c>
      <c r="J10" s="348">
        <f t="shared" si="0"/>
        <v>370.30991000000006</v>
      </c>
    </row>
    <row r="11" spans="1:13" x14ac:dyDescent="0.2">
      <c r="A11" s="371" t="s">
        <v>159</v>
      </c>
      <c r="B11" s="96">
        <f>'GNA CCAA'!B11</f>
        <v>35.315610000000007</v>
      </c>
      <c r="C11" s="96">
        <f>'GNA CCAA'!C11</f>
        <v>2.1496399999999993</v>
      </c>
      <c r="D11" s="96">
        <f>'GO CCAA'!B11</f>
        <v>152.16919999999999</v>
      </c>
      <c r="E11" s="348">
        <f t="shared" si="1"/>
        <v>189.63444999999999</v>
      </c>
      <c r="F11" s="96"/>
      <c r="G11" s="96">
        <f>'GNA CCAA'!F11</f>
        <v>289.25392000000011</v>
      </c>
      <c r="H11" s="96">
        <f>'GNA CCAA'!G11</f>
        <v>15.29510000000003</v>
      </c>
      <c r="I11" s="96">
        <f>'GO CCAA'!G11</f>
        <v>1663.13536</v>
      </c>
      <c r="J11" s="348">
        <f t="shared" si="0"/>
        <v>1967.6843800000001</v>
      </c>
    </row>
    <row r="12" spans="1:13" x14ac:dyDescent="0.2">
      <c r="A12" s="371" t="s">
        <v>512</v>
      </c>
      <c r="B12" s="96">
        <f>'GNA CCAA'!B12</f>
        <v>22.229019999999998</v>
      </c>
      <c r="C12" s="96">
        <f>'GNA CCAA'!C12</f>
        <v>0.78343999999999991</v>
      </c>
      <c r="D12" s="96">
        <f>'GO CCAA'!B12</f>
        <v>108.10806999999997</v>
      </c>
      <c r="E12" s="348">
        <f t="shared" si="1"/>
        <v>131.12052999999997</v>
      </c>
      <c r="F12" s="96"/>
      <c r="G12" s="96">
        <f>'GNA CCAA'!F12</f>
        <v>212.18331000000035</v>
      </c>
      <c r="H12" s="96">
        <f>'GNA CCAA'!G12</f>
        <v>8.5917199999999916</v>
      </c>
      <c r="I12" s="96">
        <f>'GO CCAA'!G12</f>
        <v>1282.1962100000001</v>
      </c>
      <c r="J12" s="348">
        <f t="shared" si="0"/>
        <v>1502.9712400000003</v>
      </c>
    </row>
    <row r="13" spans="1:13" x14ac:dyDescent="0.2">
      <c r="A13" s="371" t="s">
        <v>160</v>
      </c>
      <c r="B13" s="96">
        <f>'GNA CCAA'!B13</f>
        <v>92.414280000000005</v>
      </c>
      <c r="C13" s="96">
        <f>'GNA CCAA'!C13</f>
        <v>4.4264099999999997</v>
      </c>
      <c r="D13" s="96">
        <f>'GO CCAA'!B13</f>
        <v>295.0671999999999</v>
      </c>
      <c r="E13" s="348">
        <f t="shared" si="1"/>
        <v>391.9078899999999</v>
      </c>
      <c r="F13" s="96"/>
      <c r="G13" s="96">
        <f>'GNA CCAA'!F13</f>
        <v>936.86126999999976</v>
      </c>
      <c r="H13" s="96">
        <f>'GNA CCAA'!G13</f>
        <v>48.776729999999965</v>
      </c>
      <c r="I13" s="96">
        <f>'GO CCAA'!G13</f>
        <v>3688.2726900000043</v>
      </c>
      <c r="J13" s="348">
        <f t="shared" si="0"/>
        <v>4673.9106900000043</v>
      </c>
    </row>
    <row r="14" spans="1:13" x14ac:dyDescent="0.2">
      <c r="A14" s="371" t="s">
        <v>161</v>
      </c>
      <c r="B14" s="96">
        <f>'GNA CCAA'!B14</f>
        <v>0.58141000000000009</v>
      </c>
      <c r="C14" s="96">
        <f>'GNA CCAA'!C14</f>
        <v>6.473000000000001E-2</v>
      </c>
      <c r="D14" s="96">
        <f>'GO CCAA'!B14</f>
        <v>1.5607899999999999</v>
      </c>
      <c r="E14" s="348">
        <f t="shared" si="1"/>
        <v>2.2069299999999998</v>
      </c>
      <c r="F14" s="96"/>
      <c r="G14" s="96">
        <f>'GNA CCAA'!F14</f>
        <v>5.5136300000000009</v>
      </c>
      <c r="H14" s="96">
        <f>'GNA CCAA'!G14</f>
        <v>0.57873000000000008</v>
      </c>
      <c r="I14" s="96">
        <f>'GO CCAA'!G14</f>
        <v>11.704060000000002</v>
      </c>
      <c r="J14" s="348">
        <f t="shared" si="0"/>
        <v>17.796420000000005</v>
      </c>
    </row>
    <row r="15" spans="1:13" x14ac:dyDescent="0.2">
      <c r="A15" s="371" t="s">
        <v>162</v>
      </c>
      <c r="B15" s="96">
        <f>'GNA CCAA'!B15</f>
        <v>63.447079999999993</v>
      </c>
      <c r="C15" s="96">
        <f>'GNA CCAA'!C15</f>
        <v>2.4122499999999998</v>
      </c>
      <c r="D15" s="96">
        <f>'GO CCAA'!B15</f>
        <v>179.74779000000001</v>
      </c>
      <c r="E15" s="348">
        <f t="shared" si="1"/>
        <v>245.60712000000001</v>
      </c>
      <c r="F15" s="96"/>
      <c r="G15" s="96">
        <f>'GNA CCAA'!F15</f>
        <v>602.76321999999971</v>
      </c>
      <c r="H15" s="96">
        <f>'GNA CCAA'!G15</f>
        <v>23.892399999999977</v>
      </c>
      <c r="I15" s="96">
        <f>'GO CCAA'!G15</f>
        <v>2043.0230000000006</v>
      </c>
      <c r="J15" s="348">
        <f t="shared" si="0"/>
        <v>2669.6786200000001</v>
      </c>
      <c r="L15" s="92"/>
      <c r="M15" s="92"/>
    </row>
    <row r="16" spans="1:13" x14ac:dyDescent="0.2">
      <c r="A16" s="371" t="s">
        <v>163</v>
      </c>
      <c r="B16" s="96">
        <f>'GNA CCAA'!B16</f>
        <v>11.200890000000001</v>
      </c>
      <c r="C16" s="96">
        <f>'GNA CCAA'!C16</f>
        <v>0.35010999999999998</v>
      </c>
      <c r="D16" s="96">
        <f>'GO CCAA'!B16</f>
        <v>60.614619999999995</v>
      </c>
      <c r="E16" s="348">
        <f t="shared" si="1"/>
        <v>72.16561999999999</v>
      </c>
      <c r="F16" s="96"/>
      <c r="G16" s="96">
        <f>'GNA CCAA'!F16</f>
        <v>103.50919000000002</v>
      </c>
      <c r="H16" s="96">
        <f>'GNA CCAA'!G16</f>
        <v>3.2958000000000003</v>
      </c>
      <c r="I16" s="96">
        <f>'GO CCAA'!G16</f>
        <v>682.66839999999991</v>
      </c>
      <c r="J16" s="348">
        <f t="shared" si="0"/>
        <v>789.47338999999988</v>
      </c>
    </row>
    <row r="17" spans="1:10" x14ac:dyDescent="0.2">
      <c r="A17" s="371" t="s">
        <v>164</v>
      </c>
      <c r="B17" s="96">
        <f>'GNA CCAA'!B17</f>
        <v>29.581109999999992</v>
      </c>
      <c r="C17" s="96">
        <f>'GNA CCAA'!C17</f>
        <v>1.5115700000000003</v>
      </c>
      <c r="D17" s="96">
        <f>'GO CCAA'!B17</f>
        <v>127.36968</v>
      </c>
      <c r="E17" s="348">
        <f t="shared" si="1"/>
        <v>158.46235999999999</v>
      </c>
      <c r="F17" s="96"/>
      <c r="G17" s="96">
        <f>'GNA CCAA'!F17</f>
        <v>265.58890000000002</v>
      </c>
      <c r="H17" s="96">
        <f>'GNA CCAA'!G17</f>
        <v>14.255330000000017</v>
      </c>
      <c r="I17" s="96">
        <f>'GO CCAA'!G17</f>
        <v>1380.6521000000021</v>
      </c>
      <c r="J17" s="348">
        <f t="shared" si="0"/>
        <v>1660.4963300000022</v>
      </c>
    </row>
    <row r="18" spans="1:10" x14ac:dyDescent="0.2">
      <c r="A18" s="371" t="s">
        <v>165</v>
      </c>
      <c r="B18" s="96">
        <f>'GNA CCAA'!B18</f>
        <v>2.8333399999999997</v>
      </c>
      <c r="C18" s="96">
        <f>'GNA CCAA'!C18</f>
        <v>0.12231</v>
      </c>
      <c r="D18" s="96">
        <f>'GO CCAA'!B18</f>
        <v>12.6546</v>
      </c>
      <c r="E18" s="348">
        <f t="shared" si="1"/>
        <v>15.610250000000001</v>
      </c>
      <c r="F18" s="96"/>
      <c r="G18" s="96">
        <f>'GNA CCAA'!F18</f>
        <v>24.552309999999995</v>
      </c>
      <c r="H18" s="96">
        <f>'GNA CCAA'!G18</f>
        <v>1.2502599999999995</v>
      </c>
      <c r="I18" s="96">
        <f>'GO CCAA'!G18</f>
        <v>139.92352</v>
      </c>
      <c r="J18" s="348">
        <f t="shared" si="0"/>
        <v>165.72609</v>
      </c>
    </row>
    <row r="19" spans="1:10" x14ac:dyDescent="0.2">
      <c r="A19" s="371" t="s">
        <v>166</v>
      </c>
      <c r="B19" s="96">
        <f>'GNA CCAA'!B19</f>
        <v>51.927680000000009</v>
      </c>
      <c r="C19" s="96">
        <f>'GNA CCAA'!C19</f>
        <v>1.76301</v>
      </c>
      <c r="D19" s="96">
        <f>'GO CCAA'!B19</f>
        <v>138.10789000000003</v>
      </c>
      <c r="E19" s="348">
        <f t="shared" si="1"/>
        <v>191.79858000000004</v>
      </c>
      <c r="F19" s="96"/>
      <c r="G19" s="96">
        <f>'GNA CCAA'!F19</f>
        <v>693.00888000000043</v>
      </c>
      <c r="H19" s="96">
        <f>'GNA CCAA'!G19</f>
        <v>27.260009999999994</v>
      </c>
      <c r="I19" s="96">
        <f>'GO CCAA'!G19</f>
        <v>1907.8784099999993</v>
      </c>
      <c r="J19" s="348">
        <f t="shared" si="0"/>
        <v>2628.1472999999996</v>
      </c>
    </row>
    <row r="20" spans="1:10" x14ac:dyDescent="0.2">
      <c r="A20" s="371" t="s">
        <v>167</v>
      </c>
      <c r="B20" s="96">
        <f>'GNA CCAA'!B20</f>
        <v>0.60648999999999997</v>
      </c>
      <c r="C20" s="497">
        <f>'GNA CCAA'!C20</f>
        <v>0</v>
      </c>
      <c r="D20" s="96">
        <f>'GO CCAA'!B20</f>
        <v>1.5325</v>
      </c>
      <c r="E20" s="348">
        <f t="shared" si="1"/>
        <v>2.1389899999999997</v>
      </c>
      <c r="F20" s="96"/>
      <c r="G20" s="96">
        <f>'GNA CCAA'!F20</f>
        <v>6.1398400000000004</v>
      </c>
      <c r="H20" s="497">
        <f>'GNA CCAA'!G20</f>
        <v>0</v>
      </c>
      <c r="I20" s="96">
        <f>'GO CCAA'!G20</f>
        <v>13.028169999999999</v>
      </c>
      <c r="J20" s="348">
        <f t="shared" si="0"/>
        <v>19.168009999999999</v>
      </c>
    </row>
    <row r="21" spans="1:10" x14ac:dyDescent="0.2">
      <c r="A21" s="371" t="s">
        <v>168</v>
      </c>
      <c r="B21" s="96">
        <f>'GNA CCAA'!B21</f>
        <v>15.283629999999999</v>
      </c>
      <c r="C21" s="96">
        <f>'GNA CCAA'!C21</f>
        <v>0.57896999999999998</v>
      </c>
      <c r="D21" s="96">
        <f>'GO CCAA'!B21</f>
        <v>78.134320000000002</v>
      </c>
      <c r="E21" s="348">
        <f t="shared" si="1"/>
        <v>93.996920000000003</v>
      </c>
      <c r="F21" s="96"/>
      <c r="G21" s="96">
        <f>'GNA CCAA'!F21</f>
        <v>153.42461999999995</v>
      </c>
      <c r="H21" s="96">
        <f>'GNA CCAA'!G21</f>
        <v>6.434300000000003</v>
      </c>
      <c r="I21" s="96">
        <f>'GO CCAA'!G21</f>
        <v>976.37735999999961</v>
      </c>
      <c r="J21" s="348">
        <f t="shared" si="0"/>
        <v>1136.2362799999996</v>
      </c>
    </row>
    <row r="22" spans="1:10" x14ac:dyDescent="0.2">
      <c r="A22" s="371" t="s">
        <v>169</v>
      </c>
      <c r="B22" s="96">
        <f>'GNA CCAA'!B22</f>
        <v>7.3682699999999999</v>
      </c>
      <c r="C22" s="96">
        <f>'GNA CCAA'!C22</f>
        <v>0.25397999999999998</v>
      </c>
      <c r="D22" s="96">
        <f>'GO CCAA'!B22</f>
        <v>45.936330000000012</v>
      </c>
      <c r="E22" s="348">
        <f t="shared" si="1"/>
        <v>53.558580000000013</v>
      </c>
      <c r="F22" s="96"/>
      <c r="G22" s="96">
        <f>'GNA CCAA'!F22</f>
        <v>90.745679999999993</v>
      </c>
      <c r="H22" s="96">
        <f>'GNA CCAA'!G22</f>
        <v>2.7340100000000001</v>
      </c>
      <c r="I22" s="96">
        <f>'GO CCAA'!G22</f>
        <v>680.33245000000034</v>
      </c>
      <c r="J22" s="348">
        <f t="shared" si="0"/>
        <v>773.81214000000034</v>
      </c>
    </row>
    <row r="23" spans="1:10" x14ac:dyDescent="0.2">
      <c r="A23" s="372" t="s">
        <v>170</v>
      </c>
      <c r="B23" s="96">
        <f>'GNA CCAA'!B23</f>
        <v>18.653939999999999</v>
      </c>
      <c r="C23" s="96">
        <f>'GNA CCAA'!C23</f>
        <v>1.1661500000000002</v>
      </c>
      <c r="D23" s="96">
        <f>'GO CCAA'!B23</f>
        <v>135.45436000000001</v>
      </c>
      <c r="E23" s="348">
        <f t="shared" si="1"/>
        <v>155.27445</v>
      </c>
      <c r="F23" s="96"/>
      <c r="G23" s="96">
        <f>'GNA CCAA'!F23</f>
        <v>186.8482199999998</v>
      </c>
      <c r="H23" s="96">
        <f>'GNA CCAA'!G23</f>
        <v>10.559400000000018</v>
      </c>
      <c r="I23" s="96">
        <f>'GO CCAA'!G23</f>
        <v>1715.3785900000009</v>
      </c>
      <c r="J23" s="348">
        <f t="shared" si="0"/>
        <v>1912.7862100000007</v>
      </c>
    </row>
    <row r="24" spans="1:10" x14ac:dyDescent="0.2">
      <c r="A24" s="373" t="s">
        <v>430</v>
      </c>
      <c r="B24" s="100">
        <f>'GNA CCAA'!B24</f>
        <v>535.54134999999974</v>
      </c>
      <c r="C24" s="100">
        <f>'GNA CCAA'!C24</f>
        <v>29.825770000000009</v>
      </c>
      <c r="D24" s="100">
        <f>'GO CCAA'!B24</f>
        <v>1878.7456800000011</v>
      </c>
      <c r="E24" s="100">
        <f t="shared" si="1"/>
        <v>2444.1128000000008</v>
      </c>
      <c r="F24" s="100"/>
      <c r="G24" s="100">
        <f>'GNA CCAA'!F24</f>
        <v>5340.27232</v>
      </c>
      <c r="H24" s="374">
        <f>'GNA CCAA'!G24</f>
        <v>326.14115000000186</v>
      </c>
      <c r="I24" s="100">
        <f>'GO CCAA'!G24</f>
        <v>22360.943599999937</v>
      </c>
      <c r="J24" s="100">
        <f t="shared" si="0"/>
        <v>28027.35706999994</v>
      </c>
    </row>
    <row r="25" spans="1:10" x14ac:dyDescent="0.2">
      <c r="J25" s="79" t="s">
        <v>220</v>
      </c>
    </row>
    <row r="26" spans="1:10" x14ac:dyDescent="0.2">
      <c r="A26" s="350" t="s">
        <v>435</v>
      </c>
      <c r="G26" s="58"/>
      <c r="H26" s="58"/>
      <c r="I26" s="58"/>
      <c r="J26" s="58"/>
    </row>
    <row r="27" spans="1:10" x14ac:dyDescent="0.2">
      <c r="A27" s="101" t="s">
        <v>221</v>
      </c>
      <c r="G27" s="58"/>
      <c r="H27" s="58"/>
      <c r="I27" s="58"/>
      <c r="J27" s="58"/>
    </row>
    <row r="28" spans="1:10" ht="18" x14ac:dyDescent="0.25">
      <c r="A28" s="102"/>
      <c r="E28" s="774"/>
      <c r="F28" s="77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228" priority="5" operator="between">
      <formula>0</formula>
      <formula>0.5</formula>
    </cfRule>
    <cfRule type="cellIs" dxfId="227" priority="6" operator="between">
      <formula>0</formula>
      <formula>0.49</formula>
    </cfRule>
  </conditionalFormatting>
  <conditionalFormatting sqref="E6:E23">
    <cfRule type="cellIs" dxfId="226" priority="3" operator="between">
      <formula>0</formula>
      <formula>0.5</formula>
    </cfRule>
    <cfRule type="cellIs" dxfId="225" priority="4" operator="between">
      <formula>0</formula>
      <formula>0.49</formula>
    </cfRule>
  </conditionalFormatting>
  <conditionalFormatting sqref="J6:J23">
    <cfRule type="cellIs" dxfId="224" priority="1" operator="between">
      <formula>0</formula>
      <formula>0.5</formula>
    </cfRule>
    <cfRule type="cellIs" dxfId="22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64">
        <f>INDICE!A3</f>
        <v>44774</v>
      </c>
      <c r="C3" s="765"/>
      <c r="D3" s="765" t="s">
        <v>115</v>
      </c>
      <c r="E3" s="765"/>
      <c r="F3" s="765" t="s">
        <v>116</v>
      </c>
      <c r="G3" s="765"/>
      <c r="H3" s="76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596.03995999999995</v>
      </c>
      <c r="C5" s="86">
        <v>39.706936530494957</v>
      </c>
      <c r="D5" s="85">
        <v>3858.2470400000011</v>
      </c>
      <c r="E5" s="86">
        <v>121.58165957045821</v>
      </c>
      <c r="F5" s="85">
        <v>5458.1678600000005</v>
      </c>
      <c r="G5" s="86">
        <v>130.7277212171486</v>
      </c>
      <c r="H5" s="86">
        <v>99.997455437989089</v>
      </c>
    </row>
    <row r="6" spans="1:65" x14ac:dyDescent="0.2">
      <c r="A6" s="84" t="s">
        <v>141</v>
      </c>
      <c r="B6" s="96">
        <v>1.112E-2</v>
      </c>
      <c r="C6" s="351">
        <v>23.830734966592413</v>
      </c>
      <c r="D6" s="96">
        <v>8.8719999999999993E-2</v>
      </c>
      <c r="E6" s="351">
        <v>-44.536134033508375</v>
      </c>
      <c r="F6" s="96">
        <v>0.13889000000000001</v>
      </c>
      <c r="G6" s="351">
        <v>-36.338635009396327</v>
      </c>
      <c r="H6" s="73">
        <v>2.5445620109203282E-3</v>
      </c>
    </row>
    <row r="7" spans="1:65" x14ac:dyDescent="0.2">
      <c r="A7" s="60" t="s">
        <v>114</v>
      </c>
      <c r="B7" s="61">
        <v>596.05107999999996</v>
      </c>
      <c r="C7" s="87">
        <v>39.706602369009886</v>
      </c>
      <c r="D7" s="61">
        <v>3858.3357600000013</v>
      </c>
      <c r="E7" s="87">
        <v>121.56640038211306</v>
      </c>
      <c r="F7" s="61">
        <v>5458.3067499999997</v>
      </c>
      <c r="G7" s="87">
        <v>130.71231496965382</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222" priority="7" operator="between">
      <formula>0</formula>
      <formula>0.5</formula>
    </cfRule>
    <cfRule type="cellIs" dxfId="221" priority="8" operator="between">
      <formula>0</formula>
      <formula>0.49</formula>
    </cfRule>
  </conditionalFormatting>
  <conditionalFormatting sqref="D6">
    <cfRule type="cellIs" dxfId="220" priority="5" operator="between">
      <formula>0</formula>
      <formula>0.5</formula>
    </cfRule>
    <cfRule type="cellIs" dxfId="219" priority="6" operator="between">
      <formula>0</formula>
      <formula>0.49</formula>
    </cfRule>
  </conditionalFormatting>
  <conditionalFormatting sqref="F6">
    <cfRule type="cellIs" dxfId="218" priority="3" operator="between">
      <formula>0</formula>
      <formula>0.5</formula>
    </cfRule>
    <cfRule type="cellIs" dxfId="217" priority="4" operator="between">
      <formula>0</formula>
      <formula>0.49</formula>
    </cfRule>
  </conditionalFormatting>
  <conditionalFormatting sqref="H6">
    <cfRule type="cellIs" dxfId="216" priority="1" operator="between">
      <formula>0</formula>
      <formula>0.5</formula>
    </cfRule>
    <cfRule type="cellIs" dxfId="21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764">
        <f>INDICE!A3</f>
        <v>44774</v>
      </c>
      <c r="C3" s="765"/>
      <c r="D3" s="765" t="s">
        <v>115</v>
      </c>
      <c r="E3" s="765"/>
      <c r="F3" s="765" t="s">
        <v>116</v>
      </c>
      <c r="G3" s="765"/>
      <c r="H3" s="76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111.18198000000001</v>
      </c>
      <c r="C5" s="86">
        <v>5.9954933173882283</v>
      </c>
      <c r="D5" s="85">
        <v>926.64697999999999</v>
      </c>
      <c r="E5" s="73">
        <v>12.593138577411041</v>
      </c>
      <c r="F5" s="85">
        <v>1447.9766000000002</v>
      </c>
      <c r="G5" s="86">
        <v>10.338190265784657</v>
      </c>
      <c r="H5" s="86">
        <v>19.607955187558364</v>
      </c>
    </row>
    <row r="6" spans="1:65" x14ac:dyDescent="0.2">
      <c r="A6" s="84" t="s">
        <v>195</v>
      </c>
      <c r="B6" s="85">
        <v>590.20242999999994</v>
      </c>
      <c r="C6" s="86">
        <v>24.706584174157292</v>
      </c>
      <c r="D6" s="85">
        <v>4228.8094499999997</v>
      </c>
      <c r="E6" s="86">
        <v>31.290441796844622</v>
      </c>
      <c r="F6" s="85">
        <v>5936.6618599999993</v>
      </c>
      <c r="G6" s="86">
        <v>25.600578180620975</v>
      </c>
      <c r="H6" s="86">
        <v>80.392044812441625</v>
      </c>
    </row>
    <row r="7" spans="1:65" x14ac:dyDescent="0.2">
      <c r="A7" s="60" t="s">
        <v>438</v>
      </c>
      <c r="B7" s="61">
        <v>701.38440999999989</v>
      </c>
      <c r="C7" s="87">
        <v>21.311945380944998</v>
      </c>
      <c r="D7" s="61">
        <v>5155.4564299999993</v>
      </c>
      <c r="E7" s="87">
        <v>27.485270183382958</v>
      </c>
      <c r="F7" s="61">
        <v>7384.6384600000001</v>
      </c>
      <c r="G7" s="87">
        <v>22.283938036561118</v>
      </c>
      <c r="H7" s="87">
        <v>100</v>
      </c>
    </row>
    <row r="8" spans="1:65" x14ac:dyDescent="0.2">
      <c r="A8" s="66" t="s">
        <v>427</v>
      </c>
      <c r="B8" s="424">
        <v>559.06148999999994</v>
      </c>
      <c r="C8" s="614">
        <v>25.874495676483999</v>
      </c>
      <c r="D8" s="424">
        <v>3984.9729400000006</v>
      </c>
      <c r="E8" s="614">
        <v>31.989864354966706</v>
      </c>
      <c r="F8" s="424">
        <v>5542.6758600000003</v>
      </c>
      <c r="G8" s="614">
        <v>25.792338016530149</v>
      </c>
      <c r="H8" s="614">
        <v>75.05683440052934</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21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3.9" customHeight="1" x14ac:dyDescent="0.2">
      <c r="A3" s="90"/>
      <c r="B3" s="287">
        <f>INDICE!A3</f>
        <v>44774</v>
      </c>
      <c r="C3" s="615" t="s">
        <v>116</v>
      </c>
    </row>
    <row r="4" spans="1:3" x14ac:dyDescent="0.2">
      <c r="A4" s="370" t="s">
        <v>153</v>
      </c>
      <c r="B4" s="94">
        <v>4.4699099999999996</v>
      </c>
      <c r="C4" s="94">
        <v>95.886110000000002</v>
      </c>
    </row>
    <row r="5" spans="1:3" x14ac:dyDescent="0.2">
      <c r="A5" s="371" t="s">
        <v>154</v>
      </c>
      <c r="B5" s="96">
        <v>0.27265999999999996</v>
      </c>
      <c r="C5" s="96">
        <v>2.9394600000000008</v>
      </c>
    </row>
    <row r="6" spans="1:3" x14ac:dyDescent="0.2">
      <c r="A6" s="371" t="s">
        <v>155</v>
      </c>
      <c r="B6" s="96">
        <v>10.362110000000001</v>
      </c>
      <c r="C6" s="96">
        <v>74.392420000000016</v>
      </c>
    </row>
    <row r="7" spans="1:3" x14ac:dyDescent="0.2">
      <c r="A7" s="371" t="s">
        <v>156</v>
      </c>
      <c r="B7" s="96">
        <v>4.6740000000000004E-2</v>
      </c>
      <c r="C7" s="96">
        <v>33.457079999999998</v>
      </c>
    </row>
    <row r="8" spans="1:3" x14ac:dyDescent="0.2">
      <c r="A8" s="371" t="s">
        <v>157</v>
      </c>
      <c r="B8" s="96">
        <v>73.05847</v>
      </c>
      <c r="C8" s="96">
        <v>800.64933999999982</v>
      </c>
    </row>
    <row r="9" spans="1:3" x14ac:dyDescent="0.2">
      <c r="A9" s="371" t="s">
        <v>158</v>
      </c>
      <c r="B9" s="96">
        <v>0.57658000000000009</v>
      </c>
      <c r="C9" s="96">
        <v>4.0915599999999994</v>
      </c>
    </row>
    <row r="10" spans="1:3" x14ac:dyDescent="0.2">
      <c r="A10" s="371" t="s">
        <v>159</v>
      </c>
      <c r="B10" s="96">
        <v>1.6909799999999999</v>
      </c>
      <c r="C10" s="96">
        <v>14.345149999999993</v>
      </c>
    </row>
    <row r="11" spans="1:3" x14ac:dyDescent="0.2">
      <c r="A11" s="371" t="s">
        <v>512</v>
      </c>
      <c r="B11" s="96">
        <v>0.52198</v>
      </c>
      <c r="C11" s="96">
        <v>42.368339999999996</v>
      </c>
    </row>
    <row r="12" spans="1:3" x14ac:dyDescent="0.2">
      <c r="A12" s="371" t="s">
        <v>160</v>
      </c>
      <c r="B12" s="96">
        <v>0.98515999999999992</v>
      </c>
      <c r="C12" s="96">
        <v>12.962839999999996</v>
      </c>
    </row>
    <row r="13" spans="1:3" x14ac:dyDescent="0.2">
      <c r="A13" s="371" t="s">
        <v>161</v>
      </c>
      <c r="B13" s="96">
        <v>2.2979600000000002</v>
      </c>
      <c r="C13" s="96">
        <v>40.499799999999993</v>
      </c>
    </row>
    <row r="14" spans="1:3" x14ac:dyDescent="0.2">
      <c r="A14" s="371" t="s">
        <v>162</v>
      </c>
      <c r="B14" s="96">
        <v>0.43043999999999999</v>
      </c>
      <c r="C14" s="96">
        <v>8.2647399999999998</v>
      </c>
    </row>
    <row r="15" spans="1:3" x14ac:dyDescent="0.2">
      <c r="A15" s="371" t="s">
        <v>163</v>
      </c>
      <c r="B15" s="96">
        <v>0.12673999999999999</v>
      </c>
      <c r="C15" s="96">
        <v>3.1223000000000001</v>
      </c>
    </row>
    <row r="16" spans="1:3" x14ac:dyDescent="0.2">
      <c r="A16" s="371" t="s">
        <v>164</v>
      </c>
      <c r="B16" s="96">
        <v>12.382630000000001</v>
      </c>
      <c r="C16" s="96">
        <v>257.51927000000006</v>
      </c>
    </row>
    <row r="17" spans="1:3" x14ac:dyDescent="0.2">
      <c r="A17" s="371" t="s">
        <v>165</v>
      </c>
      <c r="B17" s="96">
        <v>0.14964000000000002</v>
      </c>
      <c r="C17" s="96">
        <v>0.99396000000000007</v>
      </c>
    </row>
    <row r="18" spans="1:3" x14ac:dyDescent="0.2">
      <c r="A18" s="371" t="s">
        <v>166</v>
      </c>
      <c r="B18" s="96">
        <v>0.32534000000000002</v>
      </c>
      <c r="C18" s="96">
        <v>4.3236799999999995</v>
      </c>
    </row>
    <row r="19" spans="1:3" x14ac:dyDescent="0.2">
      <c r="A19" s="371" t="s">
        <v>167</v>
      </c>
      <c r="B19" s="96">
        <v>2.6003000000000003</v>
      </c>
      <c r="C19" s="96">
        <v>39.05012</v>
      </c>
    </row>
    <row r="20" spans="1:3" x14ac:dyDescent="0.2">
      <c r="A20" s="371" t="s">
        <v>168</v>
      </c>
      <c r="B20" s="96">
        <v>0.19253999999999999</v>
      </c>
      <c r="C20" s="96">
        <v>5.3463599999999998</v>
      </c>
    </row>
    <row r="21" spans="1:3" x14ac:dyDescent="0.2">
      <c r="A21" s="371" t="s">
        <v>169</v>
      </c>
      <c r="B21" s="96">
        <v>0.2407</v>
      </c>
      <c r="C21" s="96">
        <v>2.9491200000000006</v>
      </c>
    </row>
    <row r="22" spans="1:3" x14ac:dyDescent="0.2">
      <c r="A22" s="372" t="s">
        <v>170</v>
      </c>
      <c r="B22" s="96">
        <v>0.4511</v>
      </c>
      <c r="C22" s="96">
        <v>4.8149500000000005</v>
      </c>
    </row>
    <row r="23" spans="1:3" x14ac:dyDescent="0.2">
      <c r="A23" s="373" t="s">
        <v>430</v>
      </c>
      <c r="B23" s="100">
        <v>111.18198</v>
      </c>
      <c r="C23" s="100">
        <v>1447.9766</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213" priority="3" operator="between">
      <formula>0</formula>
      <formula>0.5</formula>
    </cfRule>
    <cfRule type="cellIs" dxfId="212" priority="4" operator="between">
      <formula>0</formula>
      <formula>0.49</formula>
    </cfRule>
  </conditionalFormatting>
  <conditionalFormatting sqref="C5:C22">
    <cfRule type="cellIs" dxfId="211" priority="1" operator="between">
      <formula>0</formula>
      <formula>0.5</formula>
    </cfRule>
    <cfRule type="cellIs" dxfId="21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54" t="s">
        <v>0</v>
      </c>
      <c r="B1" s="754"/>
      <c r="C1" s="754"/>
      <c r="D1" s="754"/>
      <c r="E1" s="754"/>
      <c r="F1" s="754"/>
    </row>
    <row r="2" spans="1:6" ht="12.75" x14ac:dyDescent="0.2">
      <c r="A2" s="755"/>
      <c r="B2" s="755"/>
      <c r="C2" s="755"/>
      <c r="D2" s="755"/>
      <c r="E2" s="755"/>
      <c r="F2" s="755"/>
    </row>
    <row r="3" spans="1:6" ht="29.65" customHeight="1" x14ac:dyDescent="0.25">
      <c r="A3" s="20"/>
      <c r="B3" s="21" t="s">
        <v>42</v>
      </c>
      <c r="C3" s="21" t="s">
        <v>43</v>
      </c>
      <c r="D3" s="22" t="s">
        <v>44</v>
      </c>
      <c r="E3" s="22" t="s">
        <v>416</v>
      </c>
      <c r="F3" s="458" t="s">
        <v>417</v>
      </c>
    </row>
    <row r="4" spans="1:6" ht="12.75" x14ac:dyDescent="0.2">
      <c r="A4" s="23" t="s">
        <v>45</v>
      </c>
      <c r="B4" s="286"/>
      <c r="C4" s="286"/>
      <c r="D4" s="286"/>
      <c r="E4" s="286"/>
      <c r="F4" s="458"/>
    </row>
    <row r="5" spans="1:6" ht="12.75" x14ac:dyDescent="0.2">
      <c r="A5" s="24" t="s">
        <v>46</v>
      </c>
      <c r="B5" s="25" t="s">
        <v>534</v>
      </c>
      <c r="C5" s="26" t="s">
        <v>47</v>
      </c>
      <c r="D5" s="27">
        <v>4974.0886900000032</v>
      </c>
      <c r="E5" s="296">
        <v>4955.278510000001</v>
      </c>
      <c r="F5" s="28" t="s">
        <v>698</v>
      </c>
    </row>
    <row r="6" spans="1:6" ht="12.75" x14ac:dyDescent="0.2">
      <c r="A6" s="19" t="s">
        <v>410</v>
      </c>
      <c r="B6" s="28" t="s">
        <v>534</v>
      </c>
      <c r="C6" s="29" t="s">
        <v>47</v>
      </c>
      <c r="D6" s="30">
        <v>135.98448999999999</v>
      </c>
      <c r="E6" s="297">
        <v>119.10483999999998</v>
      </c>
      <c r="F6" s="28" t="s">
        <v>698</v>
      </c>
    </row>
    <row r="7" spans="1:6" ht="12.75" x14ac:dyDescent="0.2">
      <c r="A7" s="19" t="s">
        <v>48</v>
      </c>
      <c r="B7" s="28" t="s">
        <v>534</v>
      </c>
      <c r="C7" s="29" t="s">
        <v>47</v>
      </c>
      <c r="D7" s="30">
        <v>534.58468000000039</v>
      </c>
      <c r="E7" s="297">
        <v>565.7619599999997</v>
      </c>
      <c r="F7" s="28" t="s">
        <v>698</v>
      </c>
    </row>
    <row r="8" spans="1:6" ht="12.75" x14ac:dyDescent="0.2">
      <c r="A8" s="19" t="s">
        <v>49</v>
      </c>
      <c r="B8" s="28" t="s">
        <v>534</v>
      </c>
      <c r="C8" s="29" t="s">
        <v>47</v>
      </c>
      <c r="D8" s="30">
        <v>607.85468000000003</v>
      </c>
      <c r="E8" s="297">
        <v>596.05107999999996</v>
      </c>
      <c r="F8" s="28" t="s">
        <v>698</v>
      </c>
    </row>
    <row r="9" spans="1:6" ht="12.75" x14ac:dyDescent="0.2">
      <c r="A9" s="19" t="s">
        <v>567</v>
      </c>
      <c r="B9" s="28" t="s">
        <v>534</v>
      </c>
      <c r="C9" s="29" t="s">
        <v>47</v>
      </c>
      <c r="D9" s="30">
        <v>1931.5576000000017</v>
      </c>
      <c r="E9" s="297">
        <v>1879.0603400000005</v>
      </c>
      <c r="F9" s="28" t="s">
        <v>698</v>
      </c>
    </row>
    <row r="10" spans="1:6" ht="12.75" x14ac:dyDescent="0.2">
      <c r="A10" s="31" t="s">
        <v>50</v>
      </c>
      <c r="B10" s="32" t="s">
        <v>534</v>
      </c>
      <c r="C10" s="33" t="s">
        <v>510</v>
      </c>
      <c r="D10" s="34">
        <v>31127.737000000001</v>
      </c>
      <c r="E10" s="298">
        <v>28173.912</v>
      </c>
      <c r="F10" s="32" t="s">
        <v>698</v>
      </c>
    </row>
    <row r="11" spans="1:6" ht="12.75" x14ac:dyDescent="0.2">
      <c r="A11" s="35" t="s">
        <v>51</v>
      </c>
      <c r="B11" s="36"/>
      <c r="C11" s="37"/>
      <c r="D11" s="38"/>
      <c r="E11" s="38"/>
      <c r="F11" s="457"/>
    </row>
    <row r="12" spans="1:6" ht="12.75" x14ac:dyDescent="0.2">
      <c r="A12" s="19" t="s">
        <v>52</v>
      </c>
      <c r="B12" s="28" t="s">
        <v>534</v>
      </c>
      <c r="C12" s="29" t="s">
        <v>47</v>
      </c>
      <c r="D12" s="30">
        <v>6132.0409999999993</v>
      </c>
      <c r="E12" s="297">
        <v>5580.3633200000004</v>
      </c>
      <c r="F12" s="25" t="s">
        <v>698</v>
      </c>
    </row>
    <row r="13" spans="1:6" ht="12.75" x14ac:dyDescent="0.2">
      <c r="A13" s="19" t="s">
        <v>53</v>
      </c>
      <c r="B13" s="28" t="s">
        <v>534</v>
      </c>
      <c r="C13" s="29" t="s">
        <v>54</v>
      </c>
      <c r="D13" s="30">
        <v>36608.47868</v>
      </c>
      <c r="E13" s="297">
        <v>38055.342060000003</v>
      </c>
      <c r="F13" s="28" t="s">
        <v>698</v>
      </c>
    </row>
    <row r="14" spans="1:6" ht="12.75" x14ac:dyDescent="0.2">
      <c r="A14" s="19" t="s">
        <v>55</v>
      </c>
      <c r="B14" s="28" t="s">
        <v>534</v>
      </c>
      <c r="C14" s="29" t="s">
        <v>56</v>
      </c>
      <c r="D14" s="39">
        <v>113.57416369016393</v>
      </c>
      <c r="E14" s="299">
        <v>104.65424475078012</v>
      </c>
      <c r="F14" s="28" t="s">
        <v>698</v>
      </c>
    </row>
    <row r="15" spans="1:6" ht="12.75" x14ac:dyDescent="0.2">
      <c r="A15" s="19" t="s">
        <v>418</v>
      </c>
      <c r="B15" s="28" t="s">
        <v>534</v>
      </c>
      <c r="C15" s="29" t="s">
        <v>47</v>
      </c>
      <c r="D15" s="30">
        <v>292.27699999999982</v>
      </c>
      <c r="E15" s="297">
        <v>248.50600000000031</v>
      </c>
      <c r="F15" s="32" t="s">
        <v>698</v>
      </c>
    </row>
    <row r="16" spans="1:6" ht="12.75" x14ac:dyDescent="0.2">
      <c r="A16" s="23" t="s">
        <v>57</v>
      </c>
      <c r="B16" s="25"/>
      <c r="C16" s="26"/>
      <c r="D16" s="40"/>
      <c r="E16" s="40"/>
      <c r="F16" s="457"/>
    </row>
    <row r="17" spans="1:6" ht="12.75" x14ac:dyDescent="0.2">
      <c r="A17" s="24" t="s">
        <v>58</v>
      </c>
      <c r="B17" s="25" t="s">
        <v>534</v>
      </c>
      <c r="C17" s="26" t="s">
        <v>47</v>
      </c>
      <c r="D17" s="27">
        <v>5697.2809999999999</v>
      </c>
      <c r="E17" s="296">
        <v>5525.2539999999999</v>
      </c>
      <c r="F17" s="25" t="s">
        <v>698</v>
      </c>
    </row>
    <row r="18" spans="1:6" ht="12.75" x14ac:dyDescent="0.2">
      <c r="A18" s="19" t="s">
        <v>59</v>
      </c>
      <c r="B18" s="28" t="s">
        <v>534</v>
      </c>
      <c r="C18" s="29" t="s">
        <v>60</v>
      </c>
      <c r="D18" s="39">
        <v>84.698092416096443</v>
      </c>
      <c r="E18" s="299">
        <v>82.140669191919187</v>
      </c>
      <c r="F18" s="28" t="s">
        <v>698</v>
      </c>
    </row>
    <row r="19" spans="1:6" ht="12.75" x14ac:dyDescent="0.2">
      <c r="A19" s="31" t="s">
        <v>61</v>
      </c>
      <c r="B19" s="32" t="s">
        <v>534</v>
      </c>
      <c r="C19" s="41" t="s">
        <v>47</v>
      </c>
      <c r="D19" s="34">
        <v>15285.424999999999</v>
      </c>
      <c r="E19" s="298">
        <v>15383.941000000001</v>
      </c>
      <c r="F19" s="32" t="s">
        <v>698</v>
      </c>
    </row>
    <row r="20" spans="1:6" ht="12.75" x14ac:dyDescent="0.2">
      <c r="A20" s="23" t="s">
        <v>66</v>
      </c>
      <c r="B20" s="25"/>
      <c r="C20" s="26"/>
      <c r="D20" s="27"/>
      <c r="E20" s="27"/>
      <c r="F20" s="457"/>
    </row>
    <row r="21" spans="1:6" ht="12.75" x14ac:dyDescent="0.2">
      <c r="A21" s="24" t="s">
        <v>67</v>
      </c>
      <c r="B21" s="25" t="s">
        <v>68</v>
      </c>
      <c r="C21" s="26" t="s">
        <v>69</v>
      </c>
      <c r="D21" s="43">
        <v>112.00476190476192</v>
      </c>
      <c r="E21" s="300">
        <v>100.31869565217391</v>
      </c>
      <c r="F21" s="28" t="s">
        <v>698</v>
      </c>
    </row>
    <row r="22" spans="1:6" ht="12.75" x14ac:dyDescent="0.2">
      <c r="A22" s="19" t="s">
        <v>70</v>
      </c>
      <c r="B22" s="28" t="s">
        <v>71</v>
      </c>
      <c r="C22" s="29" t="s">
        <v>72</v>
      </c>
      <c r="D22" s="44">
        <v>1.0178904761904761</v>
      </c>
      <c r="E22" s="301">
        <v>1.0128434782608693</v>
      </c>
      <c r="F22" s="28" t="s">
        <v>698</v>
      </c>
    </row>
    <row r="23" spans="1:6" ht="12.75" x14ac:dyDescent="0.2">
      <c r="A23" s="19" t="s">
        <v>73</v>
      </c>
      <c r="B23" s="28" t="s">
        <v>569</v>
      </c>
      <c r="C23" s="29" t="s">
        <v>74</v>
      </c>
      <c r="D23" s="42">
        <v>200.72754374193548</v>
      </c>
      <c r="E23" s="302">
        <v>181.13467060322583</v>
      </c>
      <c r="F23" s="28" t="s">
        <v>698</v>
      </c>
    </row>
    <row r="24" spans="1:6" ht="12.75" x14ac:dyDescent="0.2">
      <c r="A24" s="19" t="s">
        <v>75</v>
      </c>
      <c r="B24" s="28" t="s">
        <v>569</v>
      </c>
      <c r="C24" s="29" t="s">
        <v>74</v>
      </c>
      <c r="D24" s="42">
        <v>197.14236209677421</v>
      </c>
      <c r="E24" s="302">
        <v>184.67422128387096</v>
      </c>
      <c r="F24" s="28" t="s">
        <v>698</v>
      </c>
    </row>
    <row r="25" spans="1:6" ht="12.75" x14ac:dyDescent="0.2">
      <c r="A25" s="19" t="s">
        <v>76</v>
      </c>
      <c r="B25" s="28" t="s">
        <v>569</v>
      </c>
      <c r="C25" s="29" t="s">
        <v>77</v>
      </c>
      <c r="D25" s="42">
        <v>18.63</v>
      </c>
      <c r="E25" s="302">
        <v>19.55</v>
      </c>
      <c r="F25" s="28" t="s">
        <v>698</v>
      </c>
    </row>
    <row r="26" spans="1:6" ht="12.75" x14ac:dyDescent="0.2">
      <c r="A26" s="31" t="s">
        <v>663</v>
      </c>
      <c r="B26" s="32" t="s">
        <v>569</v>
      </c>
      <c r="C26" s="33" t="s">
        <v>78</v>
      </c>
      <c r="D26" s="44">
        <v>9.3430694499999998</v>
      </c>
      <c r="E26" s="301">
        <v>9.9683611499999998</v>
      </c>
      <c r="F26" s="32" t="s">
        <v>698</v>
      </c>
    </row>
    <row r="27" spans="1:6" ht="12.75" x14ac:dyDescent="0.2">
      <c r="A27" s="35" t="s">
        <v>79</v>
      </c>
      <c r="B27" s="36"/>
      <c r="C27" s="37"/>
      <c r="D27" s="38"/>
      <c r="E27" s="38"/>
      <c r="F27" s="457"/>
    </row>
    <row r="28" spans="1:6" ht="12.75" x14ac:dyDescent="0.2">
      <c r="A28" s="19" t="s">
        <v>80</v>
      </c>
      <c r="B28" s="28" t="s">
        <v>81</v>
      </c>
      <c r="C28" s="29" t="s">
        <v>419</v>
      </c>
      <c r="D28" s="45">
        <v>6.4</v>
      </c>
      <c r="E28" s="303">
        <v>6.2854000000000001</v>
      </c>
      <c r="F28" s="28" t="s">
        <v>693</v>
      </c>
    </row>
    <row r="29" spans="1:6" x14ac:dyDescent="0.2">
      <c r="A29" s="19" t="s">
        <v>82</v>
      </c>
      <c r="B29" s="28" t="s">
        <v>81</v>
      </c>
      <c r="C29" s="29" t="s">
        <v>419</v>
      </c>
      <c r="D29" s="46">
        <v>5.3</v>
      </c>
      <c r="E29" s="304">
        <v>5.5</v>
      </c>
      <c r="F29" s="625">
        <v>44774</v>
      </c>
    </row>
    <row r="30" spans="1:6" ht="12.75" x14ac:dyDescent="0.2">
      <c r="A30" s="47" t="s">
        <v>83</v>
      </c>
      <c r="B30" s="28" t="s">
        <v>81</v>
      </c>
      <c r="C30" s="29" t="s">
        <v>419</v>
      </c>
      <c r="D30" s="46">
        <v>4.0999999999999996</v>
      </c>
      <c r="E30" s="304">
        <v>5.7</v>
      </c>
      <c r="F30" s="625">
        <v>44774</v>
      </c>
    </row>
    <row r="31" spans="1:6" ht="12.75" x14ac:dyDescent="0.2">
      <c r="A31" s="47" t="s">
        <v>84</v>
      </c>
      <c r="B31" s="28" t="s">
        <v>81</v>
      </c>
      <c r="C31" s="29" t="s">
        <v>419</v>
      </c>
      <c r="D31" s="46">
        <v>6.1</v>
      </c>
      <c r="E31" s="304">
        <v>0.4</v>
      </c>
      <c r="F31" s="625">
        <v>44774</v>
      </c>
    </row>
    <row r="32" spans="1:6" ht="12.75" x14ac:dyDescent="0.2">
      <c r="A32" s="47" t="s">
        <v>85</v>
      </c>
      <c r="B32" s="28" t="s">
        <v>81</v>
      </c>
      <c r="C32" s="29" t="s">
        <v>419</v>
      </c>
      <c r="D32" s="46">
        <v>4.7</v>
      </c>
      <c r="E32" s="304">
        <v>4.5</v>
      </c>
      <c r="F32" s="625">
        <v>44774</v>
      </c>
    </row>
    <row r="33" spans="1:7" ht="12.75" x14ac:dyDescent="0.2">
      <c r="A33" s="47" t="s">
        <v>86</v>
      </c>
      <c r="B33" s="28" t="s">
        <v>81</v>
      </c>
      <c r="C33" s="29" t="s">
        <v>419</v>
      </c>
      <c r="D33" s="46">
        <v>6.4</v>
      </c>
      <c r="E33" s="304">
        <v>12.6</v>
      </c>
      <c r="F33" s="625">
        <v>44774</v>
      </c>
    </row>
    <row r="34" spans="1:7" ht="12.75" x14ac:dyDescent="0.2">
      <c r="A34" s="47" t="s">
        <v>87</v>
      </c>
      <c r="B34" s="28" t="s">
        <v>81</v>
      </c>
      <c r="C34" s="29" t="s">
        <v>419</v>
      </c>
      <c r="D34" s="46">
        <v>-1.9</v>
      </c>
      <c r="E34" s="304">
        <v>-3.2</v>
      </c>
      <c r="F34" s="625">
        <v>44774</v>
      </c>
    </row>
    <row r="35" spans="1:7" ht="12.75" x14ac:dyDescent="0.2">
      <c r="A35" s="47" t="s">
        <v>88</v>
      </c>
      <c r="B35" s="28" t="s">
        <v>81</v>
      </c>
      <c r="C35" s="29" t="s">
        <v>419</v>
      </c>
      <c r="D35" s="46">
        <v>14</v>
      </c>
      <c r="E35" s="304">
        <v>9.4</v>
      </c>
      <c r="F35" s="625">
        <v>44774</v>
      </c>
    </row>
    <row r="36" spans="1:7" x14ac:dyDescent="0.2">
      <c r="A36" s="19" t="s">
        <v>89</v>
      </c>
      <c r="B36" s="28" t="s">
        <v>90</v>
      </c>
      <c r="C36" s="29" t="s">
        <v>419</v>
      </c>
      <c r="D36" s="46">
        <v>-1.1000000000000001</v>
      </c>
      <c r="E36" s="304">
        <v>-3.8</v>
      </c>
      <c r="F36" s="625">
        <v>44774</v>
      </c>
    </row>
    <row r="37" spans="1:7" ht="12.75" x14ac:dyDescent="0.2">
      <c r="A37" s="19" t="s">
        <v>664</v>
      </c>
      <c r="B37" s="28" t="s">
        <v>81</v>
      </c>
      <c r="C37" s="29" t="s">
        <v>419</v>
      </c>
      <c r="D37" s="46">
        <v>106.2</v>
      </c>
      <c r="E37" s="303">
        <v>69.7</v>
      </c>
      <c r="F37" s="625">
        <v>44774</v>
      </c>
      <c r="G37" s="625"/>
    </row>
    <row r="38" spans="1:7" ht="12.75" x14ac:dyDescent="0.2">
      <c r="A38" s="31" t="s">
        <v>91</v>
      </c>
      <c r="B38" s="32" t="s">
        <v>92</v>
      </c>
      <c r="C38" s="33" t="s">
        <v>419</v>
      </c>
      <c r="D38" s="48">
        <v>-12.5</v>
      </c>
      <c r="E38" s="687">
        <v>9.1</v>
      </c>
      <c r="F38" s="625">
        <v>44774</v>
      </c>
    </row>
    <row r="39" spans="1:7" ht="12.75" x14ac:dyDescent="0.2">
      <c r="A39" s="35" t="s">
        <v>62</v>
      </c>
      <c r="B39" s="36"/>
      <c r="C39" s="37"/>
      <c r="D39" s="38"/>
      <c r="E39" s="38"/>
      <c r="F39" s="457"/>
    </row>
    <row r="40" spans="1:7" ht="12.75" x14ac:dyDescent="0.2">
      <c r="A40" s="19" t="s">
        <v>63</v>
      </c>
      <c r="B40" s="28" t="s">
        <v>534</v>
      </c>
      <c r="C40" s="29" t="s">
        <v>47</v>
      </c>
      <c r="D40" s="42">
        <v>7.2999999999999995E-2</v>
      </c>
      <c r="E40" s="302">
        <v>0</v>
      </c>
      <c r="F40" s="28" t="s">
        <v>698</v>
      </c>
    </row>
    <row r="41" spans="1:7" ht="12.75" x14ac:dyDescent="0.2">
      <c r="A41" s="19" t="s">
        <v>50</v>
      </c>
      <c r="B41" s="28" t="s">
        <v>534</v>
      </c>
      <c r="C41" s="29" t="s">
        <v>54</v>
      </c>
      <c r="D41" s="39">
        <v>45.399476012180003</v>
      </c>
      <c r="E41" s="299">
        <v>18.64637220905</v>
      </c>
      <c r="F41" s="28" t="s">
        <v>698</v>
      </c>
    </row>
    <row r="42" spans="1:7" ht="12.75" x14ac:dyDescent="0.2">
      <c r="A42" s="19" t="s">
        <v>64</v>
      </c>
      <c r="B42" s="28" t="s">
        <v>534</v>
      </c>
      <c r="C42" s="29" t="s">
        <v>60</v>
      </c>
      <c r="D42" s="701">
        <v>1.4691032217200202E-3</v>
      </c>
      <c r="E42" s="695">
        <v>0</v>
      </c>
      <c r="F42" s="625">
        <v>44774</v>
      </c>
    </row>
    <row r="43" spans="1:7" ht="12.75" x14ac:dyDescent="0.2">
      <c r="A43" s="31" t="s">
        <v>65</v>
      </c>
      <c r="B43" s="32" t="s">
        <v>534</v>
      </c>
      <c r="C43" s="33" t="s">
        <v>60</v>
      </c>
      <c r="D43" s="701">
        <v>0.14561783413161053</v>
      </c>
      <c r="E43" s="695">
        <v>6.6183113687052056E-2</v>
      </c>
      <c r="F43" s="625">
        <v>44774</v>
      </c>
    </row>
    <row r="44" spans="1:7" x14ac:dyDescent="0.2">
      <c r="A44" s="35" t="s">
        <v>93</v>
      </c>
      <c r="B44" s="36"/>
      <c r="C44" s="37"/>
      <c r="D44" s="38"/>
      <c r="E44" s="38"/>
      <c r="F44" s="457"/>
    </row>
    <row r="45" spans="1:7" ht="12.75" x14ac:dyDescent="0.2">
      <c r="A45" s="49" t="s">
        <v>94</v>
      </c>
      <c r="B45" s="28" t="s">
        <v>81</v>
      </c>
      <c r="C45" s="29" t="s">
        <v>419</v>
      </c>
      <c r="D45" s="46">
        <v>22.8</v>
      </c>
      <c r="E45" s="304">
        <v>26.3</v>
      </c>
      <c r="F45" s="625">
        <v>44774</v>
      </c>
    </row>
    <row r="46" spans="1:7" ht="12.75" x14ac:dyDescent="0.2">
      <c r="A46" s="50" t="s">
        <v>95</v>
      </c>
      <c r="B46" s="28" t="s">
        <v>81</v>
      </c>
      <c r="C46" s="29" t="s">
        <v>419</v>
      </c>
      <c r="D46" s="46">
        <v>17.09</v>
      </c>
      <c r="E46" s="304">
        <v>22.7</v>
      </c>
      <c r="F46" s="625">
        <v>44774</v>
      </c>
    </row>
    <row r="47" spans="1:7" ht="12.75" x14ac:dyDescent="0.2">
      <c r="A47" s="50" t="s">
        <v>96</v>
      </c>
      <c r="B47" s="28" t="s">
        <v>81</v>
      </c>
      <c r="C47" s="29" t="s">
        <v>419</v>
      </c>
      <c r="D47" s="46">
        <v>25.2</v>
      </c>
      <c r="E47" s="304">
        <v>27</v>
      </c>
      <c r="F47" s="625">
        <v>44774</v>
      </c>
    </row>
    <row r="48" spans="1:7" ht="12.75" x14ac:dyDescent="0.2">
      <c r="A48" s="49" t="s">
        <v>97</v>
      </c>
      <c r="B48" s="28" t="s">
        <v>81</v>
      </c>
      <c r="C48" s="29" t="s">
        <v>419</v>
      </c>
      <c r="D48" s="46">
        <v>25.4</v>
      </c>
      <c r="E48" s="304">
        <v>29.4</v>
      </c>
      <c r="F48" s="625">
        <v>44774</v>
      </c>
    </row>
    <row r="49" spans="1:7" ht="12.75" x14ac:dyDescent="0.2">
      <c r="A49" s="306" t="s">
        <v>98</v>
      </c>
      <c r="B49" s="28" t="s">
        <v>81</v>
      </c>
      <c r="C49" s="29" t="s">
        <v>419</v>
      </c>
      <c r="D49" s="46">
        <v>23.5</v>
      </c>
      <c r="E49" s="304">
        <v>24.7</v>
      </c>
      <c r="F49" s="625">
        <v>44774</v>
      </c>
    </row>
    <row r="50" spans="1:7" ht="12.75" x14ac:dyDescent="0.2">
      <c r="A50" s="50" t="s">
        <v>99</v>
      </c>
      <c r="B50" s="28" t="s">
        <v>81</v>
      </c>
      <c r="C50" s="29" t="s">
        <v>419</v>
      </c>
      <c r="D50" s="46">
        <v>21.3</v>
      </c>
      <c r="E50" s="304">
        <v>24.1</v>
      </c>
      <c r="F50" s="625">
        <v>44774</v>
      </c>
    </row>
    <row r="51" spans="1:7" ht="12.75" x14ac:dyDescent="0.2">
      <c r="A51" s="50" t="s">
        <v>100</v>
      </c>
      <c r="B51" s="28" t="s">
        <v>81</v>
      </c>
      <c r="C51" s="29" t="s">
        <v>419</v>
      </c>
      <c r="D51" s="46">
        <v>39.799999999999997</v>
      </c>
      <c r="E51" s="304">
        <v>27.5</v>
      </c>
      <c r="F51" s="625">
        <v>44774</v>
      </c>
    </row>
    <row r="52" spans="1:7" ht="12.75" x14ac:dyDescent="0.2">
      <c r="A52" s="50" t="s">
        <v>101</v>
      </c>
      <c r="B52" s="28" t="s">
        <v>81</v>
      </c>
      <c r="C52" s="29" t="s">
        <v>419</v>
      </c>
      <c r="D52" s="45">
        <v>106.8</v>
      </c>
      <c r="E52" s="303">
        <v>29.6</v>
      </c>
      <c r="F52" s="625">
        <v>44774</v>
      </c>
    </row>
    <row r="53" spans="1:7" ht="12.75" x14ac:dyDescent="0.2">
      <c r="A53" s="49" t="s">
        <v>102</v>
      </c>
      <c r="B53" s="28" t="s">
        <v>81</v>
      </c>
      <c r="C53" s="29" t="s">
        <v>419</v>
      </c>
      <c r="D53" s="45">
        <v>31.2</v>
      </c>
      <c r="E53" s="303">
        <v>15.3</v>
      </c>
      <c r="F53" s="625">
        <v>44774</v>
      </c>
    </row>
    <row r="54" spans="1:7" ht="12.75" x14ac:dyDescent="0.2">
      <c r="A54" s="51" t="s">
        <v>103</v>
      </c>
      <c r="B54" s="32" t="s">
        <v>81</v>
      </c>
      <c r="C54" s="33" t="s">
        <v>419</v>
      </c>
      <c r="D54" s="48">
        <v>53.6</v>
      </c>
      <c r="E54" s="305">
        <v>38.6</v>
      </c>
      <c r="F54" s="626">
        <v>44774</v>
      </c>
    </row>
    <row r="55" spans="1:7" ht="12.75" x14ac:dyDescent="0.2">
      <c r="F55" s="55" t="s">
        <v>577</v>
      </c>
    </row>
    <row r="56" spans="1:7" ht="12.75" x14ac:dyDescent="0.2">
      <c r="A56" s="292" t="s">
        <v>549</v>
      </c>
      <c r="B56" s="294"/>
      <c r="C56" s="294"/>
      <c r="D56" s="295"/>
    </row>
    <row r="57" spans="1:7" ht="12.75" x14ac:dyDescent="0.2">
      <c r="A57" s="292" t="s">
        <v>548</v>
      </c>
    </row>
    <row r="58" spans="1:7" ht="12.75" x14ac:dyDescent="0.2">
      <c r="A58" s="292"/>
    </row>
    <row r="59" spans="1:7" ht="12.75" x14ac:dyDescent="0.2">
      <c r="A59" s="696"/>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764">
        <f>INDICE!A3</f>
        <v>44774</v>
      </c>
      <c r="C3" s="765"/>
      <c r="D3" s="765" t="s">
        <v>115</v>
      </c>
      <c r="E3" s="765"/>
      <c r="F3" s="765" t="s">
        <v>116</v>
      </c>
      <c r="G3" s="765"/>
      <c r="H3" s="76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613</v>
      </c>
      <c r="B5" s="386">
        <v>24.977292360854001</v>
      </c>
      <c r="C5" s="73">
        <v>4.5062582617316274</v>
      </c>
      <c r="D5" s="85">
        <v>281.30926817228186</v>
      </c>
      <c r="E5" s="86">
        <v>-3.7100462878704388E-2</v>
      </c>
      <c r="F5" s="85">
        <v>417.88510428236452</v>
      </c>
      <c r="G5" s="86">
        <v>-1.1356876036192196</v>
      </c>
      <c r="H5" s="387">
        <v>8.827786259699625</v>
      </c>
    </row>
    <row r="6" spans="1:65" x14ac:dyDescent="0.2">
      <c r="A6" s="84" t="s">
        <v>196</v>
      </c>
      <c r="B6" s="386">
        <v>66.835999999999999</v>
      </c>
      <c r="C6" s="86">
        <v>-2.9421161162905518</v>
      </c>
      <c r="D6" s="85">
        <v>538.69600000000003</v>
      </c>
      <c r="E6" s="86">
        <v>-0.22891771556418214</v>
      </c>
      <c r="F6" s="85">
        <v>867.90899999999999</v>
      </c>
      <c r="G6" s="86">
        <v>1.3849609778833787</v>
      </c>
      <c r="H6" s="387">
        <v>18.334501676069859</v>
      </c>
    </row>
    <row r="7" spans="1:65" x14ac:dyDescent="0.2">
      <c r="A7" s="84" t="s">
        <v>197</v>
      </c>
      <c r="B7" s="386">
        <v>89.114999999999995</v>
      </c>
      <c r="C7" s="86">
        <v>-13.366192253849743</v>
      </c>
      <c r="D7" s="85">
        <v>666.20600000000002</v>
      </c>
      <c r="E7" s="86">
        <v>-27.17683234097813</v>
      </c>
      <c r="F7" s="85">
        <v>1040.8389999999999</v>
      </c>
      <c r="G7" s="86">
        <v>-24.182799435034422</v>
      </c>
      <c r="H7" s="387">
        <v>21.987632793321506</v>
      </c>
    </row>
    <row r="8" spans="1:65" x14ac:dyDescent="0.2">
      <c r="A8" s="84" t="s">
        <v>614</v>
      </c>
      <c r="B8" s="386">
        <v>220.03570763914601</v>
      </c>
      <c r="C8" s="86">
        <v>-21.074385407622628</v>
      </c>
      <c r="D8" s="85">
        <v>1904.4681514960275</v>
      </c>
      <c r="E8" s="86">
        <v>-19.363573798106053</v>
      </c>
      <c r="F8" s="85">
        <v>2407.1143153859452</v>
      </c>
      <c r="G8" s="499">
        <v>-28.717451900518093</v>
      </c>
      <c r="H8" s="387">
        <v>50.850079270909006</v>
      </c>
      <c r="J8" s="85"/>
    </row>
    <row r="9" spans="1:65" x14ac:dyDescent="0.2">
      <c r="A9" s="60" t="s">
        <v>198</v>
      </c>
      <c r="B9" s="61">
        <v>400.964</v>
      </c>
      <c r="C9" s="638">
        <v>-15.482436263608864</v>
      </c>
      <c r="D9" s="61">
        <v>3390.6794196683095</v>
      </c>
      <c r="E9" s="87">
        <v>-17.259515148398894</v>
      </c>
      <c r="F9" s="61">
        <v>4733.7474196683097</v>
      </c>
      <c r="G9" s="87">
        <v>-21.476267475915382</v>
      </c>
      <c r="H9" s="87">
        <v>100</v>
      </c>
    </row>
    <row r="10" spans="1:65" x14ac:dyDescent="0.2">
      <c r="H10" s="79" t="s">
        <v>220</v>
      </c>
    </row>
    <row r="11" spans="1:65" x14ac:dyDescent="0.2">
      <c r="A11" s="80" t="s">
        <v>479</v>
      </c>
    </row>
    <row r="12" spans="1:65" x14ac:dyDescent="0.2">
      <c r="A12" s="80" t="s">
        <v>617</v>
      </c>
    </row>
    <row r="13" spans="1:65" x14ac:dyDescent="0.2">
      <c r="A13" s="80" t="s">
        <v>615</v>
      </c>
    </row>
    <row r="14" spans="1:65" x14ac:dyDescent="0.2">
      <c r="A14" s="133" t="s">
        <v>532</v>
      </c>
    </row>
  </sheetData>
  <mergeCells count="3">
    <mergeCell ref="B3:C3"/>
    <mergeCell ref="D3:E3"/>
    <mergeCell ref="F3:H3"/>
  </mergeCells>
  <conditionalFormatting sqref="C9">
    <cfRule type="cellIs" dxfId="209" priority="1" operator="between">
      <formula>0</formula>
      <formula>0.5</formula>
    </cfRule>
    <cfRule type="cellIs" dxfId="20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workbookViewId="0"/>
  </sheetViews>
  <sheetFormatPr baseColWidth="10" defaultRowHeight="14.25" x14ac:dyDescent="0.2"/>
  <cols>
    <col min="1" max="1" width="8.5" customWidth="1"/>
    <col min="2" max="2" width="24.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243</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782" t="s">
        <v>451</v>
      </c>
      <c r="B3" s="782" t="s">
        <v>452</v>
      </c>
      <c r="C3" s="764">
        <f>INDICE!A3</f>
        <v>44774</v>
      </c>
      <c r="D3" s="765"/>
      <c r="E3" s="765" t="s">
        <v>115</v>
      </c>
      <c r="F3" s="765"/>
      <c r="G3" s="765" t="s">
        <v>116</v>
      </c>
      <c r="H3" s="765"/>
      <c r="I3" s="765"/>
    </row>
    <row r="4" spans="1:9" x14ac:dyDescent="0.2">
      <c r="A4" s="783"/>
      <c r="B4" s="783"/>
      <c r="C4" s="82" t="s">
        <v>47</v>
      </c>
      <c r="D4" s="82" t="s">
        <v>449</v>
      </c>
      <c r="E4" s="82" t="s">
        <v>47</v>
      </c>
      <c r="F4" s="82" t="s">
        <v>449</v>
      </c>
      <c r="G4" s="82" t="s">
        <v>47</v>
      </c>
      <c r="H4" s="83" t="s">
        <v>449</v>
      </c>
      <c r="I4" s="83" t="s">
        <v>106</v>
      </c>
    </row>
    <row r="5" spans="1:9" x14ac:dyDescent="0.2">
      <c r="A5" s="393"/>
      <c r="B5" s="397" t="s">
        <v>200</v>
      </c>
      <c r="C5" s="395">
        <v>98.747010000000003</v>
      </c>
      <c r="D5" s="142">
        <v>-47.233977452756541</v>
      </c>
      <c r="E5" s="141">
        <v>1602.5523200000002</v>
      </c>
      <c r="F5" s="527">
        <v>68.610669663100524</v>
      </c>
      <c r="G5" s="528">
        <v>2087.36699</v>
      </c>
      <c r="H5" s="527">
        <v>51.319292540600614</v>
      </c>
      <c r="I5" s="398">
        <v>3.3062472439643655</v>
      </c>
    </row>
    <row r="6" spans="1:9" x14ac:dyDescent="0.2">
      <c r="A6" s="11"/>
      <c r="B6" s="11" t="s">
        <v>231</v>
      </c>
      <c r="C6" s="395">
        <v>632.61242000000004</v>
      </c>
      <c r="D6" s="142">
        <v>34.469116636234595</v>
      </c>
      <c r="E6" s="144">
        <v>5350.1526500000009</v>
      </c>
      <c r="F6" s="142">
        <v>109.25714647425482</v>
      </c>
      <c r="G6" s="528">
        <v>6888.7412800000002</v>
      </c>
      <c r="H6" s="529">
        <v>102.80473436744317</v>
      </c>
      <c r="I6" s="398">
        <v>10.911297333193698</v>
      </c>
    </row>
    <row r="7" spans="1:9" x14ac:dyDescent="0.2">
      <c r="A7" s="11"/>
      <c r="B7" s="260" t="s">
        <v>201</v>
      </c>
      <c r="C7" s="395">
        <v>579.87111000000004</v>
      </c>
      <c r="D7" s="142">
        <v>-18.734885358065991</v>
      </c>
      <c r="E7" s="144">
        <v>3685.4583299999999</v>
      </c>
      <c r="F7" s="142">
        <v>-31.625282154185925</v>
      </c>
      <c r="G7" s="528">
        <v>5943.8500299999996</v>
      </c>
      <c r="H7" s="530">
        <v>-30.717004533512686</v>
      </c>
      <c r="I7" s="398">
        <v>9.4146539033967436</v>
      </c>
    </row>
    <row r="8" spans="1:9" x14ac:dyDescent="0.2">
      <c r="A8" s="496" t="s">
        <v>303</v>
      </c>
      <c r="B8" s="235"/>
      <c r="C8" s="146">
        <v>1311.23054</v>
      </c>
      <c r="D8" s="147">
        <v>-4.369867790118553</v>
      </c>
      <c r="E8" s="146">
        <v>10638.1633</v>
      </c>
      <c r="F8" s="531">
        <v>19.566592971931396</v>
      </c>
      <c r="G8" s="532">
        <v>14919.9583</v>
      </c>
      <c r="H8" s="531">
        <v>11.715881835768824</v>
      </c>
      <c r="I8" s="533">
        <v>23.632198480554809</v>
      </c>
    </row>
    <row r="9" spans="1:9" x14ac:dyDescent="0.2">
      <c r="A9" s="393"/>
      <c r="B9" s="11" t="s">
        <v>202</v>
      </c>
      <c r="C9" s="395">
        <v>190.77068</v>
      </c>
      <c r="D9" s="142">
        <v>-63.935779790845295</v>
      </c>
      <c r="E9" s="144">
        <v>3845.2597700000001</v>
      </c>
      <c r="F9" s="527">
        <v>163.53472927946711</v>
      </c>
      <c r="G9" s="528">
        <v>4448.9135499999993</v>
      </c>
      <c r="H9" s="534">
        <v>90.03442218595076</v>
      </c>
      <c r="I9" s="398">
        <v>7.0467762658847164</v>
      </c>
    </row>
    <row r="10" spans="1:9" x14ac:dyDescent="0.2">
      <c r="A10" s="393"/>
      <c r="B10" s="11" t="s">
        <v>203</v>
      </c>
      <c r="C10" s="395">
        <v>148.44974999999999</v>
      </c>
      <c r="D10" s="142" t="s">
        <v>142</v>
      </c>
      <c r="E10" s="144">
        <v>737.93525</v>
      </c>
      <c r="F10" s="527">
        <v>410.5235539431373</v>
      </c>
      <c r="G10" s="144">
        <v>737.93525</v>
      </c>
      <c r="H10" s="527">
        <v>65.254471667792345</v>
      </c>
      <c r="I10" s="479">
        <v>1.1688392114204389</v>
      </c>
    </row>
    <row r="11" spans="1:9" x14ac:dyDescent="0.2">
      <c r="A11" s="11"/>
      <c r="B11" s="11" t="s">
        <v>598</v>
      </c>
      <c r="C11" s="395">
        <v>79.111170000000001</v>
      </c>
      <c r="D11" s="142" t="s">
        <v>142</v>
      </c>
      <c r="E11" s="144">
        <v>79.111170000000001</v>
      </c>
      <c r="F11" s="535">
        <v>50.256977226081844</v>
      </c>
      <c r="G11" s="144">
        <v>183.72061000000002</v>
      </c>
      <c r="H11" s="535">
        <v>248.94318353188137</v>
      </c>
      <c r="I11" s="506">
        <v>0.29100094203940252</v>
      </c>
    </row>
    <row r="12" spans="1:9" x14ac:dyDescent="0.2">
      <c r="A12" s="644"/>
      <c r="B12" s="11" t="s">
        <v>204</v>
      </c>
      <c r="C12" s="395">
        <v>0</v>
      </c>
      <c r="D12" s="142" t="s">
        <v>142</v>
      </c>
      <c r="E12" s="144">
        <v>434.89934</v>
      </c>
      <c r="F12" s="142" t="s">
        <v>142</v>
      </c>
      <c r="G12" s="144">
        <v>434.89934</v>
      </c>
      <c r="H12" s="530">
        <v>48.938130136986302</v>
      </c>
      <c r="I12" s="506">
        <v>0.68885095489457826</v>
      </c>
    </row>
    <row r="13" spans="1:9" x14ac:dyDescent="0.2">
      <c r="A13" s="11"/>
      <c r="B13" s="260" t="s">
        <v>670</v>
      </c>
      <c r="C13" s="395">
        <v>0</v>
      </c>
      <c r="D13" s="142" t="s">
        <v>142</v>
      </c>
      <c r="E13" s="144">
        <v>141.03386</v>
      </c>
      <c r="F13" s="142" t="s">
        <v>142</v>
      </c>
      <c r="G13" s="528">
        <v>284.59315000000004</v>
      </c>
      <c r="H13" s="529" t="s">
        <v>142</v>
      </c>
      <c r="I13" s="398">
        <v>0.45077617991776209</v>
      </c>
    </row>
    <row r="14" spans="1:9" x14ac:dyDescent="0.2">
      <c r="A14" s="496" t="s">
        <v>593</v>
      </c>
      <c r="B14" s="235"/>
      <c r="C14" s="146">
        <v>418.33159999999998</v>
      </c>
      <c r="D14" s="147">
        <v>-20.916553094804573</v>
      </c>
      <c r="E14" s="146">
        <v>5238.2393899999988</v>
      </c>
      <c r="F14" s="531">
        <v>216.26061446460065</v>
      </c>
      <c r="G14" s="532">
        <v>6090.0618999999988</v>
      </c>
      <c r="H14" s="531">
        <v>94.427506348368652</v>
      </c>
      <c r="I14" s="533">
        <v>9.6462435541568965</v>
      </c>
    </row>
    <row r="15" spans="1:9" x14ac:dyDescent="0.2">
      <c r="A15" s="394"/>
      <c r="B15" s="396" t="s">
        <v>677</v>
      </c>
      <c r="C15" s="395">
        <v>52.431570000000001</v>
      </c>
      <c r="D15" s="142">
        <v>1.8101389997856381</v>
      </c>
      <c r="E15" s="144">
        <v>350.66189000000003</v>
      </c>
      <c r="F15" s="535">
        <v>-9.2366025641440164</v>
      </c>
      <c r="G15" s="144">
        <v>507.28307999999998</v>
      </c>
      <c r="H15" s="535">
        <v>-9.4698724763974376</v>
      </c>
      <c r="I15" s="479">
        <v>0.80350187254793881</v>
      </c>
    </row>
    <row r="16" spans="1:9" x14ac:dyDescent="0.2">
      <c r="A16" s="394"/>
      <c r="B16" s="396" t="s">
        <v>533</v>
      </c>
      <c r="C16" s="395">
        <v>90.23236</v>
      </c>
      <c r="D16" s="142" t="s">
        <v>142</v>
      </c>
      <c r="E16" s="144">
        <v>704.49459000000002</v>
      </c>
      <c r="F16" s="535">
        <v>-34.29561693093617</v>
      </c>
      <c r="G16" s="144">
        <v>974.41382999999996</v>
      </c>
      <c r="H16" s="535">
        <v>-38.219479867140279</v>
      </c>
      <c r="I16" s="478">
        <v>1.5434051871818966</v>
      </c>
    </row>
    <row r="17" spans="1:9" x14ac:dyDescent="0.2">
      <c r="A17" s="394"/>
      <c r="B17" s="396" t="s">
        <v>206</v>
      </c>
      <c r="C17" s="395">
        <v>59.099899999999998</v>
      </c>
      <c r="D17" s="142">
        <v>-34.227111608211061</v>
      </c>
      <c r="E17" s="144">
        <v>442.79025999999993</v>
      </c>
      <c r="F17" s="535">
        <v>-10.50025857060232</v>
      </c>
      <c r="G17" s="528">
        <v>730.80930000000001</v>
      </c>
      <c r="H17" s="535">
        <v>-15.973737643062288</v>
      </c>
      <c r="I17" s="398">
        <v>1.1575521916194178</v>
      </c>
    </row>
    <row r="18" spans="1:9" x14ac:dyDescent="0.2">
      <c r="A18" s="394"/>
      <c r="B18" s="396" t="s">
        <v>563</v>
      </c>
      <c r="C18" s="395">
        <v>500.48121000000003</v>
      </c>
      <c r="D18" s="73">
        <v>82.235732973445835</v>
      </c>
      <c r="E18" s="144">
        <v>2253.29457</v>
      </c>
      <c r="F18" s="73">
        <v>-19.915971951835264</v>
      </c>
      <c r="G18" s="528">
        <v>3640.3433500000001</v>
      </c>
      <c r="H18" s="535">
        <v>-22.109415174592133</v>
      </c>
      <c r="I18" s="398">
        <v>5.7660561011465967</v>
      </c>
    </row>
    <row r="19" spans="1:9" x14ac:dyDescent="0.2">
      <c r="A19" s="394"/>
      <c r="B19" s="396" t="s">
        <v>207</v>
      </c>
      <c r="C19" s="395">
        <v>84.280969999999996</v>
      </c>
      <c r="D19" s="142">
        <v>59.444881666319816</v>
      </c>
      <c r="E19" s="144">
        <v>603.57630000000006</v>
      </c>
      <c r="F19" s="73">
        <v>15.256062108270838</v>
      </c>
      <c r="G19" s="528">
        <v>1679.6599200000003</v>
      </c>
      <c r="H19" s="535">
        <v>96.524336727406904</v>
      </c>
      <c r="I19" s="398">
        <v>2.66046699401786</v>
      </c>
    </row>
    <row r="20" spans="1:9" x14ac:dyDescent="0.2">
      <c r="A20" s="644"/>
      <c r="B20" s="396" t="s">
        <v>208</v>
      </c>
      <c r="C20" s="395">
        <v>0</v>
      </c>
      <c r="D20" s="142" t="s">
        <v>142</v>
      </c>
      <c r="E20" s="144">
        <v>942.74758999999995</v>
      </c>
      <c r="F20" s="535">
        <v>244.24386454718768</v>
      </c>
      <c r="G20" s="528">
        <v>1171.02251</v>
      </c>
      <c r="H20" s="535">
        <v>118.93984521830079</v>
      </c>
      <c r="I20" s="398">
        <v>1.8548199549269166</v>
      </c>
    </row>
    <row r="21" spans="1:9" x14ac:dyDescent="0.2">
      <c r="A21" s="644"/>
      <c r="B21" s="396" t="s">
        <v>209</v>
      </c>
      <c r="C21" s="395">
        <v>0</v>
      </c>
      <c r="D21" s="142">
        <v>-100</v>
      </c>
      <c r="E21" s="144">
        <v>698.48603000000003</v>
      </c>
      <c r="F21" s="535">
        <v>-66.334130551603863</v>
      </c>
      <c r="G21" s="528">
        <v>1193.1424099999999</v>
      </c>
      <c r="H21" s="535">
        <v>-45.136826608429935</v>
      </c>
      <c r="I21" s="398">
        <v>1.8898563710253466</v>
      </c>
    </row>
    <row r="22" spans="1:9" x14ac:dyDescent="0.2">
      <c r="A22" s="496" t="s">
        <v>442</v>
      </c>
      <c r="B22" s="146"/>
      <c r="C22" s="146">
        <v>786.52601000000004</v>
      </c>
      <c r="D22" s="147">
        <v>-18.999403941835485</v>
      </c>
      <c r="E22" s="146">
        <v>5996.0512299999991</v>
      </c>
      <c r="F22" s="531">
        <v>-21.510167216539152</v>
      </c>
      <c r="G22" s="532">
        <v>9896.6743999999999</v>
      </c>
      <c r="H22" s="531">
        <v>-11.992568431819729</v>
      </c>
      <c r="I22" s="533">
        <v>15.675658672465973</v>
      </c>
    </row>
    <row r="23" spans="1:9" x14ac:dyDescent="0.2">
      <c r="A23" s="644"/>
      <c r="B23" s="396" t="s">
        <v>210</v>
      </c>
      <c r="C23" s="395">
        <v>502.55800999999997</v>
      </c>
      <c r="D23" s="73">
        <v>12.154367029074251</v>
      </c>
      <c r="E23" s="144">
        <v>3421.4859800000004</v>
      </c>
      <c r="F23" s="73">
        <v>27.700140016881864</v>
      </c>
      <c r="G23" s="528">
        <v>4684.2492499999998</v>
      </c>
      <c r="H23" s="535">
        <v>3.2839328211867831</v>
      </c>
      <c r="I23" s="398">
        <v>7.4195319975116814</v>
      </c>
    </row>
    <row r="24" spans="1:9" x14ac:dyDescent="0.2">
      <c r="A24" s="644"/>
      <c r="B24" s="396" t="s">
        <v>692</v>
      </c>
      <c r="C24" s="395">
        <v>123.85111999999999</v>
      </c>
      <c r="D24" s="142" t="s">
        <v>142</v>
      </c>
      <c r="E24" s="144">
        <v>312.45745999999997</v>
      </c>
      <c r="F24" s="535" t="s">
        <v>142</v>
      </c>
      <c r="G24" s="528">
        <v>312.45745999999997</v>
      </c>
      <c r="H24" s="535" t="s">
        <v>142</v>
      </c>
      <c r="I24" s="398">
        <v>0.49491135048614804</v>
      </c>
    </row>
    <row r="25" spans="1:9" x14ac:dyDescent="0.2">
      <c r="A25" s="644"/>
      <c r="B25" s="396" t="s">
        <v>211</v>
      </c>
      <c r="C25" s="395">
        <v>541.41101000000003</v>
      </c>
      <c r="D25" s="142">
        <v>91.427926411708043</v>
      </c>
      <c r="E25" s="144">
        <v>3398.08878</v>
      </c>
      <c r="F25" s="535">
        <v>45.545848654921009</v>
      </c>
      <c r="G25" s="528">
        <v>4814.0810299999994</v>
      </c>
      <c r="H25" s="535">
        <v>44.319076360507189</v>
      </c>
      <c r="I25" s="398">
        <v>7.6251767005564419</v>
      </c>
    </row>
    <row r="26" spans="1:9" x14ac:dyDescent="0.2">
      <c r="A26" s="496" t="s">
        <v>340</v>
      </c>
      <c r="B26" s="146"/>
      <c r="C26" s="146">
        <v>1167.82014</v>
      </c>
      <c r="D26" s="147">
        <v>59.773453960256319</v>
      </c>
      <c r="E26" s="146">
        <v>7132.0322199999991</v>
      </c>
      <c r="F26" s="531">
        <v>42.241425632061109</v>
      </c>
      <c r="G26" s="532">
        <v>9810.7877399999998</v>
      </c>
      <c r="H26" s="531">
        <v>24.644218433566401</v>
      </c>
      <c r="I26" s="533">
        <v>15.539620048554273</v>
      </c>
    </row>
    <row r="27" spans="1:9" x14ac:dyDescent="0.2">
      <c r="A27" s="394"/>
      <c r="B27" s="396" t="s">
        <v>212</v>
      </c>
      <c r="C27" s="395">
        <v>412.51661999999999</v>
      </c>
      <c r="D27" s="142">
        <v>198.94891621795935</v>
      </c>
      <c r="E27" s="144">
        <v>1242.2763</v>
      </c>
      <c r="F27" s="142">
        <v>208.73622381529256</v>
      </c>
      <c r="G27" s="144">
        <v>1519.2123299999998</v>
      </c>
      <c r="H27" s="142">
        <v>43.542017942323156</v>
      </c>
      <c r="I27" s="398">
        <v>2.4063289316744356</v>
      </c>
    </row>
    <row r="28" spans="1:9" x14ac:dyDescent="0.2">
      <c r="A28" s="394"/>
      <c r="B28" s="396" t="s">
        <v>213</v>
      </c>
      <c r="C28" s="395">
        <v>249.71159</v>
      </c>
      <c r="D28" s="142" t="s">
        <v>142</v>
      </c>
      <c r="E28" s="144">
        <v>2273.3295699999999</v>
      </c>
      <c r="F28" s="142">
        <v>334.16575332555595</v>
      </c>
      <c r="G28" s="144">
        <v>3410.5603900000006</v>
      </c>
      <c r="H28" s="142">
        <v>294.91965157182068</v>
      </c>
      <c r="I28" s="506">
        <v>5.4020955317548323</v>
      </c>
    </row>
    <row r="29" spans="1:9" x14ac:dyDescent="0.2">
      <c r="A29" s="394"/>
      <c r="B29" s="396" t="s">
        <v>214</v>
      </c>
      <c r="C29" s="395">
        <v>0</v>
      </c>
      <c r="D29" s="142" t="s">
        <v>142</v>
      </c>
      <c r="E29" s="144">
        <v>422.14138000000003</v>
      </c>
      <c r="F29" s="142" t="s">
        <v>142</v>
      </c>
      <c r="G29" s="144">
        <v>710.72089000000005</v>
      </c>
      <c r="H29" s="142">
        <v>282.10800537634412</v>
      </c>
      <c r="I29" s="479">
        <v>1.1257335174158338</v>
      </c>
    </row>
    <row r="30" spans="1:9" x14ac:dyDescent="0.2">
      <c r="A30" s="394"/>
      <c r="B30" s="396" t="s">
        <v>638</v>
      </c>
      <c r="C30" s="395">
        <v>0</v>
      </c>
      <c r="D30" s="142">
        <v>-100</v>
      </c>
      <c r="E30" s="144">
        <v>143.79879</v>
      </c>
      <c r="F30" s="142">
        <v>-4.9102687259740225</v>
      </c>
      <c r="G30" s="144">
        <v>406.85053999999997</v>
      </c>
      <c r="H30" s="142">
        <v>169.0377889639569</v>
      </c>
      <c r="I30" s="479">
        <v>0.64442356472275808</v>
      </c>
    </row>
    <row r="31" spans="1:9" x14ac:dyDescent="0.2">
      <c r="A31" s="394"/>
      <c r="B31" s="396" t="s">
        <v>687</v>
      </c>
      <c r="C31" s="395">
        <v>0</v>
      </c>
      <c r="D31" s="142" t="s">
        <v>142</v>
      </c>
      <c r="E31" s="144">
        <v>129.78887</v>
      </c>
      <c r="F31" s="142">
        <v>7.4317439521419244</v>
      </c>
      <c r="G31" s="144">
        <v>256.32286999999997</v>
      </c>
      <c r="H31" s="142">
        <v>112.16929416920077</v>
      </c>
      <c r="I31" s="398">
        <v>0.40599798050008262</v>
      </c>
    </row>
    <row r="32" spans="1:9" x14ac:dyDescent="0.2">
      <c r="A32" s="394"/>
      <c r="B32" s="396" t="s">
        <v>546</v>
      </c>
      <c r="C32" s="395">
        <v>0</v>
      </c>
      <c r="D32" s="142">
        <v>-100</v>
      </c>
      <c r="E32" s="144">
        <v>957.24729000000002</v>
      </c>
      <c r="F32" s="73">
        <v>43.872089001743099</v>
      </c>
      <c r="G32" s="144">
        <v>1356.7166199999999</v>
      </c>
      <c r="H32" s="535">
        <v>45.986157772206411</v>
      </c>
      <c r="I32" s="479">
        <v>2.1489467866480196</v>
      </c>
    </row>
    <row r="33" spans="1:9" x14ac:dyDescent="0.2">
      <c r="A33" s="644"/>
      <c r="B33" s="396" t="s">
        <v>216</v>
      </c>
      <c r="C33" s="395">
        <v>413.55963000000003</v>
      </c>
      <c r="D33" s="142">
        <v>26.604966436000264</v>
      </c>
      <c r="E33" s="144">
        <v>3225.6041700000001</v>
      </c>
      <c r="F33" s="73">
        <v>-28.379401132400666</v>
      </c>
      <c r="G33" s="144">
        <v>4991.9729400000006</v>
      </c>
      <c r="H33" s="535">
        <v>-8.9842963257209618</v>
      </c>
      <c r="I33" s="479">
        <v>7.9069453785027486</v>
      </c>
    </row>
    <row r="34" spans="1:9" x14ac:dyDescent="0.2">
      <c r="A34" s="644"/>
      <c r="B34" s="396" t="s">
        <v>217</v>
      </c>
      <c r="C34" s="395">
        <v>820.66719000000001</v>
      </c>
      <c r="D34" s="142">
        <v>-13.614725641315525</v>
      </c>
      <c r="E34" s="144">
        <v>6358.6743399999996</v>
      </c>
      <c r="F34" s="73">
        <v>-8.9666178809740007</v>
      </c>
      <c r="G34" s="144">
        <v>9648.0879100000002</v>
      </c>
      <c r="H34" s="535">
        <v>-2.4064753757480042</v>
      </c>
      <c r="I34" s="479">
        <v>15.281914591340461</v>
      </c>
    </row>
    <row r="35" spans="1:9" x14ac:dyDescent="0.2">
      <c r="A35" s="644"/>
      <c r="B35" s="396" t="s">
        <v>218</v>
      </c>
      <c r="C35" s="395">
        <v>0</v>
      </c>
      <c r="D35" s="142" t="s">
        <v>142</v>
      </c>
      <c r="E35" s="144">
        <v>43.634659999999997</v>
      </c>
      <c r="F35" s="535" t="s">
        <v>142</v>
      </c>
      <c r="G35" s="528">
        <v>116.09903</v>
      </c>
      <c r="H35" s="535" t="s">
        <v>142</v>
      </c>
      <c r="I35" s="398">
        <v>0.18389296170887334</v>
      </c>
    </row>
    <row r="36" spans="1:9" x14ac:dyDescent="0.2">
      <c r="A36" s="644"/>
      <c r="B36" s="396" t="s">
        <v>219</v>
      </c>
      <c r="C36" s="395">
        <v>0</v>
      </c>
      <c r="D36" s="142">
        <v>-100</v>
      </c>
      <c r="E36" s="144">
        <v>0</v>
      </c>
      <c r="F36" s="535">
        <v>-100</v>
      </c>
      <c r="G36" s="144">
        <v>0</v>
      </c>
      <c r="H36" s="535">
        <v>-100</v>
      </c>
      <c r="I36" s="395">
        <v>0</v>
      </c>
    </row>
    <row r="37" spans="1:9" x14ac:dyDescent="0.2">
      <c r="A37" s="496" t="s">
        <v>443</v>
      </c>
      <c r="B37" s="146"/>
      <c r="C37" s="146">
        <v>1896.4550300000001</v>
      </c>
      <c r="D37" s="147">
        <v>-1.9963053410505076</v>
      </c>
      <c r="E37" s="146">
        <v>14796.495370000001</v>
      </c>
      <c r="F37" s="531">
        <v>8.5473024973418514</v>
      </c>
      <c r="G37" s="532">
        <v>22416.543520000003</v>
      </c>
      <c r="H37" s="531">
        <v>18.234580589725716</v>
      </c>
      <c r="I37" s="533">
        <v>35.506279244268043</v>
      </c>
    </row>
    <row r="38" spans="1:9" x14ac:dyDescent="0.2">
      <c r="A38" s="150" t="s">
        <v>186</v>
      </c>
      <c r="B38" s="150"/>
      <c r="C38" s="150">
        <v>5580.3633200000004</v>
      </c>
      <c r="D38" s="682">
        <v>0.78054943849223835</v>
      </c>
      <c r="E38" s="150">
        <v>43800.981509999998</v>
      </c>
      <c r="F38" s="673">
        <v>18.900789068598943</v>
      </c>
      <c r="G38" s="150">
        <v>63134.025860000002</v>
      </c>
      <c r="H38" s="673">
        <v>15.707943698453231</v>
      </c>
      <c r="I38" s="674">
        <v>100</v>
      </c>
    </row>
    <row r="39" spans="1:9" x14ac:dyDescent="0.2">
      <c r="A39" s="151" t="s">
        <v>526</v>
      </c>
      <c r="B39" s="480"/>
      <c r="C39" s="152">
        <v>3064.2751700000003</v>
      </c>
      <c r="D39" s="536">
        <v>27.293958386531298</v>
      </c>
      <c r="E39" s="152">
        <v>21767.86202</v>
      </c>
      <c r="F39" s="536">
        <v>19.306572105458393</v>
      </c>
      <c r="G39" s="152">
        <v>31579.087810000001</v>
      </c>
      <c r="H39" s="536">
        <v>19.003281698086511</v>
      </c>
      <c r="I39" s="537">
        <v>50.019125788092111</v>
      </c>
    </row>
    <row r="40" spans="1:9" x14ac:dyDescent="0.2">
      <c r="A40" s="151" t="s">
        <v>527</v>
      </c>
      <c r="B40" s="480"/>
      <c r="C40" s="152">
        <v>2516.08815</v>
      </c>
      <c r="D40" s="536">
        <v>-19.611228022728124</v>
      </c>
      <c r="E40" s="152">
        <v>22033.119489999997</v>
      </c>
      <c r="F40" s="536">
        <v>18.502592824605777</v>
      </c>
      <c r="G40" s="152">
        <v>31554.938050000008</v>
      </c>
      <c r="H40" s="536">
        <v>12.587869804548957</v>
      </c>
      <c r="I40" s="537">
        <v>49.980874211907903</v>
      </c>
    </row>
    <row r="41" spans="1:9" x14ac:dyDescent="0.2">
      <c r="A41" s="153" t="s">
        <v>528</v>
      </c>
      <c r="B41" s="481"/>
      <c r="C41" s="154">
        <v>1603.06116</v>
      </c>
      <c r="D41" s="538">
        <v>5.8922019274168784</v>
      </c>
      <c r="E41" s="154">
        <v>13365.2127</v>
      </c>
      <c r="F41" s="538">
        <v>29.331199683446378</v>
      </c>
      <c r="G41" s="154">
        <v>19239.385280000002</v>
      </c>
      <c r="H41" s="538">
        <v>19.788731029726886</v>
      </c>
      <c r="I41" s="539">
        <v>30.473876832539442</v>
      </c>
    </row>
    <row r="42" spans="1:9" x14ac:dyDescent="0.2">
      <c r="A42" s="153" t="s">
        <v>529</v>
      </c>
      <c r="B42" s="481"/>
      <c r="C42" s="154">
        <v>3977.3021600000002</v>
      </c>
      <c r="D42" s="538">
        <v>-1.1428389160879262</v>
      </c>
      <c r="E42" s="154">
        <v>30435.768809999998</v>
      </c>
      <c r="F42" s="538">
        <v>14.833922737683741</v>
      </c>
      <c r="G42" s="154">
        <v>43894.640580000007</v>
      </c>
      <c r="H42" s="538">
        <v>14.005651637445924</v>
      </c>
      <c r="I42" s="539">
        <v>69.526123167460568</v>
      </c>
    </row>
    <row r="43" spans="1:9" s="1" customFormat="1" x14ac:dyDescent="0.2">
      <c r="A43" s="719" t="s">
        <v>665</v>
      </c>
      <c r="B43" s="720"/>
      <c r="C43" s="487">
        <v>59.099899999999998</v>
      </c>
      <c r="D43" s="726">
        <v>-34.227111608211061</v>
      </c>
      <c r="E43" s="487">
        <v>442.79025999999993</v>
      </c>
      <c r="F43" s="721">
        <v>-10.50025857060232</v>
      </c>
      <c r="G43" s="487">
        <v>730.80930000000001</v>
      </c>
      <c r="H43" s="721">
        <v>-15.973737643062288</v>
      </c>
      <c r="I43" s="722">
        <v>1.1575521916194178</v>
      </c>
    </row>
    <row r="44" spans="1:9" s="1" customFormat="1" x14ac:dyDescent="0.2">
      <c r="A44" s="80" t="s">
        <v>479</v>
      </c>
      <c r="I44" s="79" t="s">
        <v>220</v>
      </c>
    </row>
    <row r="45" spans="1:9" s="1" customFormat="1" x14ac:dyDescent="0.2">
      <c r="A45" s="712" t="s">
        <v>629</v>
      </c>
    </row>
    <row r="46" spans="1:9" s="1" customFormat="1" x14ac:dyDescent="0.2">
      <c r="A46" s="436" t="s">
        <v>531</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F18">
    <cfRule type="cellIs" dxfId="207" priority="59" operator="between">
      <formula>0</formula>
      <formula>0.5</formula>
    </cfRule>
    <cfRule type="cellIs" dxfId="206" priority="60" operator="between">
      <formula>0</formula>
      <formula>0.49</formula>
    </cfRule>
  </conditionalFormatting>
  <conditionalFormatting sqref="F18">
    <cfRule type="cellIs" dxfId="205" priority="58" stopIfTrue="1" operator="equal">
      <formula>0</formula>
    </cfRule>
  </conditionalFormatting>
  <conditionalFormatting sqref="F31">
    <cfRule type="cellIs" dxfId="204" priority="53" operator="between">
      <formula>0</formula>
      <formula>0.5</formula>
    </cfRule>
    <cfRule type="cellIs" dxfId="203" priority="54" operator="between">
      <formula>0</formula>
      <formula>0.49</formula>
    </cfRule>
  </conditionalFormatting>
  <conditionalFormatting sqref="F31">
    <cfRule type="cellIs" dxfId="202" priority="52" stopIfTrue="1" operator="equal">
      <formula>0</formula>
    </cfRule>
  </conditionalFormatting>
  <conditionalFormatting sqref="F32">
    <cfRule type="cellIs" dxfId="201" priority="44" operator="between">
      <formula>0</formula>
      <formula>0.5</formula>
    </cfRule>
    <cfRule type="cellIs" dxfId="200" priority="45" operator="between">
      <formula>0</formula>
      <formula>0.49</formula>
    </cfRule>
  </conditionalFormatting>
  <conditionalFormatting sqref="F32">
    <cfRule type="cellIs" dxfId="199" priority="43" stopIfTrue="1" operator="equal">
      <formula>0</formula>
    </cfRule>
  </conditionalFormatting>
  <conditionalFormatting sqref="F19">
    <cfRule type="cellIs" dxfId="198" priority="30" operator="between">
      <formula>0</formula>
      <formula>0.5</formula>
    </cfRule>
    <cfRule type="cellIs" dxfId="197" priority="31" operator="between">
      <formula>0</formula>
      <formula>0.49</formula>
    </cfRule>
  </conditionalFormatting>
  <conditionalFormatting sqref="F19">
    <cfRule type="cellIs" dxfId="196" priority="29" stopIfTrue="1" operator="equal">
      <formula>0</formula>
    </cfRule>
  </conditionalFormatting>
  <conditionalFormatting sqref="F33">
    <cfRule type="cellIs" dxfId="195" priority="27" operator="between">
      <formula>0</formula>
      <formula>0.5</formula>
    </cfRule>
    <cfRule type="cellIs" dxfId="194" priority="28" operator="between">
      <formula>0</formula>
      <formula>0.49</formula>
    </cfRule>
  </conditionalFormatting>
  <conditionalFormatting sqref="F33">
    <cfRule type="cellIs" dxfId="193" priority="26" stopIfTrue="1" operator="equal">
      <formula>0</formula>
    </cfRule>
  </conditionalFormatting>
  <conditionalFormatting sqref="I38">
    <cfRule type="cellIs" dxfId="192" priority="20" operator="between">
      <formula>0</formula>
      <formula>0.5</formula>
    </cfRule>
    <cfRule type="cellIs" dxfId="191" priority="21" operator="between">
      <formula>0</formula>
      <formula>0.49</formula>
    </cfRule>
  </conditionalFormatting>
  <conditionalFormatting sqref="F34">
    <cfRule type="cellIs" dxfId="190" priority="16" operator="between">
      <formula>0</formula>
      <formula>0.5</formula>
    </cfRule>
    <cfRule type="cellIs" dxfId="189" priority="17" operator="between">
      <formula>0</formula>
      <formula>0.49</formula>
    </cfRule>
  </conditionalFormatting>
  <conditionalFormatting sqref="F34">
    <cfRule type="cellIs" dxfId="188" priority="15" stopIfTrue="1" operator="equal">
      <formula>0</formula>
    </cfRule>
  </conditionalFormatting>
  <conditionalFormatting sqref="I38:I39">
    <cfRule type="cellIs" dxfId="187" priority="11" operator="between">
      <formula>0</formula>
      <formula>0.5</formula>
    </cfRule>
    <cfRule type="cellIs" dxfId="186" priority="12" operator="between">
      <formula>0</formula>
      <formula>0.49</formula>
    </cfRule>
  </conditionalFormatting>
  <conditionalFormatting sqref="D18">
    <cfRule type="cellIs" dxfId="185" priority="6" operator="between">
      <formula>0</formula>
      <formula>0.5</formula>
    </cfRule>
    <cfRule type="cellIs" dxfId="184" priority="7" operator="between">
      <formula>0</formula>
      <formula>0.49</formula>
    </cfRule>
  </conditionalFormatting>
  <conditionalFormatting sqref="D18">
    <cfRule type="cellIs" dxfId="183" priority="5" stopIfTrue="1" operator="equal">
      <formula>0</formula>
    </cfRule>
  </conditionalFormatting>
  <conditionalFormatting sqref="F23">
    <cfRule type="cellIs" dxfId="182" priority="1" operator="between">
      <formula>0</formula>
      <formula>0.5</formula>
    </cfRule>
    <cfRule type="cellIs" dxfId="181"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64">
        <f>INDICE!A3</f>
        <v>44774</v>
      </c>
      <c r="C3" s="765"/>
      <c r="D3" s="765" t="s">
        <v>115</v>
      </c>
      <c r="E3" s="765"/>
      <c r="F3" s="765" t="s">
        <v>116</v>
      </c>
      <c r="G3" s="765"/>
      <c r="H3" s="1"/>
    </row>
    <row r="4" spans="1:8" x14ac:dyDescent="0.2">
      <c r="A4" s="66"/>
      <c r="B4" s="616" t="s">
        <v>56</v>
      </c>
      <c r="C4" s="616" t="s">
        <v>449</v>
      </c>
      <c r="D4" s="616" t="s">
        <v>56</v>
      </c>
      <c r="E4" s="616" t="s">
        <v>449</v>
      </c>
      <c r="F4" s="616" t="s">
        <v>56</v>
      </c>
      <c r="G4" s="617" t="s">
        <v>449</v>
      </c>
      <c r="H4" s="1"/>
    </row>
    <row r="5" spans="1:8" x14ac:dyDescent="0.2">
      <c r="A5" s="157" t="s">
        <v>8</v>
      </c>
      <c r="B5" s="399">
        <v>104.65424475078012</v>
      </c>
      <c r="C5" s="483">
        <v>71.804208361844019</v>
      </c>
      <c r="D5" s="399">
        <v>99.136704212899147</v>
      </c>
      <c r="E5" s="483">
        <v>81.96515157022047</v>
      </c>
      <c r="F5" s="399">
        <v>88.457804540056159</v>
      </c>
      <c r="G5" s="483">
        <v>84.1604382130365</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64">
        <f>INDICE!A3</f>
        <v>44774</v>
      </c>
      <c r="C3" s="765"/>
      <c r="D3" s="765" t="s">
        <v>115</v>
      </c>
      <c r="E3" s="765"/>
      <c r="F3" s="765" t="s">
        <v>116</v>
      </c>
      <c r="G3" s="765"/>
      <c r="H3" s="765"/>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64">
        <v>55.283999999999999</v>
      </c>
      <c r="C6" s="401">
        <v>34.161671560657162</v>
      </c>
      <c r="D6" s="240">
        <v>566.62700000000007</v>
      </c>
      <c r="E6" s="401">
        <v>35.132228192305057</v>
      </c>
      <c r="F6" s="240">
        <v>869.82899999999984</v>
      </c>
      <c r="G6" s="401">
        <v>8.5504665467800773</v>
      </c>
      <c r="H6" s="401">
        <v>5.0914194823361489</v>
      </c>
    </row>
    <row r="7" spans="1:8" x14ac:dyDescent="0.2">
      <c r="A7" s="1" t="s">
        <v>48</v>
      </c>
      <c r="B7" s="464">
        <v>52.744999999999997</v>
      </c>
      <c r="C7" s="404">
        <v>488.21233411397344</v>
      </c>
      <c r="D7" s="464">
        <v>552.24099999999999</v>
      </c>
      <c r="E7" s="404">
        <v>33.804270660951786</v>
      </c>
      <c r="F7" s="240">
        <v>650.3610000000001</v>
      </c>
      <c r="G7" s="401">
        <v>-10.260747899542288</v>
      </c>
      <c r="H7" s="401">
        <v>3.806794974588823</v>
      </c>
    </row>
    <row r="8" spans="1:8" x14ac:dyDescent="0.2">
      <c r="A8" s="1" t="s">
        <v>49</v>
      </c>
      <c r="B8" s="464">
        <v>131.489</v>
      </c>
      <c r="C8" s="404">
        <v>-15.815790821552961</v>
      </c>
      <c r="D8" s="240">
        <v>886.327</v>
      </c>
      <c r="E8" s="401">
        <v>144.99534238320712</v>
      </c>
      <c r="F8" s="240">
        <v>1220.6880000000001</v>
      </c>
      <c r="G8" s="401">
        <v>65.008455296421999</v>
      </c>
      <c r="H8" s="401">
        <v>7.14512239193445</v>
      </c>
    </row>
    <row r="9" spans="1:8" x14ac:dyDescent="0.2">
      <c r="A9" s="1" t="s">
        <v>122</v>
      </c>
      <c r="B9" s="464">
        <v>315.47300000000007</v>
      </c>
      <c r="C9" s="401">
        <v>-60.518843071809279</v>
      </c>
      <c r="D9" s="240">
        <v>4094.855</v>
      </c>
      <c r="E9" s="401">
        <v>-29.550651434387483</v>
      </c>
      <c r="F9" s="240">
        <v>6731.1010000000006</v>
      </c>
      <c r="G9" s="401">
        <v>-18.177638774100362</v>
      </c>
      <c r="H9" s="401">
        <v>39.399535735152938</v>
      </c>
    </row>
    <row r="10" spans="1:8" x14ac:dyDescent="0.2">
      <c r="A10" s="1" t="s">
        <v>123</v>
      </c>
      <c r="B10" s="464">
        <v>580.48799999999994</v>
      </c>
      <c r="C10" s="401">
        <v>82.367337193338471</v>
      </c>
      <c r="D10" s="240">
        <v>3874.1730000000002</v>
      </c>
      <c r="E10" s="401">
        <v>50.290073267988113</v>
      </c>
      <c r="F10" s="240">
        <v>5425.4760000000006</v>
      </c>
      <c r="G10" s="401">
        <v>39.372178924305615</v>
      </c>
      <c r="H10" s="401">
        <v>31.757246777639292</v>
      </c>
    </row>
    <row r="11" spans="1:8" x14ac:dyDescent="0.2">
      <c r="A11" s="1" t="s">
        <v>225</v>
      </c>
      <c r="B11" s="464">
        <v>242.374</v>
      </c>
      <c r="C11" s="401">
        <v>-11.575898199223667</v>
      </c>
      <c r="D11" s="240">
        <v>1681.2670000000001</v>
      </c>
      <c r="E11" s="401">
        <v>-25.415682755126802</v>
      </c>
      <c r="F11" s="240">
        <v>2186.759</v>
      </c>
      <c r="G11" s="401">
        <v>-27.714819235728879</v>
      </c>
      <c r="H11" s="401">
        <v>12.799880638348359</v>
      </c>
    </row>
    <row r="12" spans="1:8" x14ac:dyDescent="0.2">
      <c r="A12" s="168" t="s">
        <v>226</v>
      </c>
      <c r="B12" s="465">
        <v>1377.8530000000001</v>
      </c>
      <c r="C12" s="170">
        <v>-13.766910498277657</v>
      </c>
      <c r="D12" s="169">
        <v>11655.490000000002</v>
      </c>
      <c r="E12" s="170">
        <v>-1.5439755977858152</v>
      </c>
      <c r="F12" s="169">
        <v>17084.214</v>
      </c>
      <c r="G12" s="170">
        <v>-1.8727796869319115</v>
      </c>
      <c r="H12" s="170">
        <v>100</v>
      </c>
    </row>
    <row r="13" spans="1:8" x14ac:dyDescent="0.2">
      <c r="A13" s="145" t="s">
        <v>227</v>
      </c>
      <c r="B13" s="466"/>
      <c r="C13" s="172"/>
      <c r="D13" s="171"/>
      <c r="E13" s="172"/>
      <c r="F13" s="171"/>
      <c r="G13" s="172"/>
      <c r="H13" s="172"/>
    </row>
    <row r="14" spans="1:8" x14ac:dyDescent="0.2">
      <c r="A14" s="1" t="s">
        <v>410</v>
      </c>
      <c r="B14" s="464">
        <v>58.137999999999998</v>
      </c>
      <c r="C14" s="727">
        <v>-17.190593530559624</v>
      </c>
      <c r="D14" s="240">
        <v>366.75200000000001</v>
      </c>
      <c r="E14" s="401">
        <v>7.782959952273055</v>
      </c>
      <c r="F14" s="240">
        <v>540.94100000000003</v>
      </c>
      <c r="G14" s="401">
        <v>7.9143134724070237</v>
      </c>
      <c r="H14" s="401">
        <v>2.4435891702409749</v>
      </c>
    </row>
    <row r="15" spans="1:8" x14ac:dyDescent="0.2">
      <c r="A15" s="1" t="s">
        <v>48</v>
      </c>
      <c r="B15" s="464">
        <v>283.64899999999994</v>
      </c>
      <c r="C15" s="401">
        <v>-32.800998808347728</v>
      </c>
      <c r="D15" s="240">
        <v>2962.9949999999999</v>
      </c>
      <c r="E15" s="401">
        <v>-6.3968080720647942</v>
      </c>
      <c r="F15" s="240">
        <v>4565.232</v>
      </c>
      <c r="G15" s="401">
        <v>-1.0029957811854664</v>
      </c>
      <c r="H15" s="401">
        <v>20.622492055210355</v>
      </c>
    </row>
    <row r="16" spans="1:8" x14ac:dyDescent="0.2">
      <c r="A16" s="1" t="s">
        <v>49</v>
      </c>
      <c r="B16" s="464">
        <v>37.541000000000004</v>
      </c>
      <c r="C16" s="476">
        <v>-74.888795242777547</v>
      </c>
      <c r="D16" s="240">
        <v>251.036</v>
      </c>
      <c r="E16" s="401">
        <v>-46.029548347150076</v>
      </c>
      <c r="F16" s="240">
        <v>574.8950000000001</v>
      </c>
      <c r="G16" s="401">
        <v>-0.38829669263396932</v>
      </c>
      <c r="H16" s="401">
        <v>2.5969693479061218</v>
      </c>
    </row>
    <row r="17" spans="1:8" x14ac:dyDescent="0.2">
      <c r="A17" s="1" t="s">
        <v>122</v>
      </c>
      <c r="B17" s="464">
        <v>647.69399999999996</v>
      </c>
      <c r="C17" s="401">
        <v>-23.752266145551289</v>
      </c>
      <c r="D17" s="240">
        <v>4813.3259999999991</v>
      </c>
      <c r="E17" s="401">
        <v>-15.112392186989116</v>
      </c>
      <c r="F17" s="240">
        <v>8117.8269999999993</v>
      </c>
      <c r="G17" s="401">
        <v>-6.6082781480572308</v>
      </c>
      <c r="H17" s="401">
        <v>36.670605746448835</v>
      </c>
    </row>
    <row r="18" spans="1:8" x14ac:dyDescent="0.2">
      <c r="A18" s="1" t="s">
        <v>123</v>
      </c>
      <c r="B18" s="464">
        <v>141.797</v>
      </c>
      <c r="C18" s="401">
        <v>42.435109289617472</v>
      </c>
      <c r="D18" s="240">
        <v>1615.6060000000002</v>
      </c>
      <c r="E18" s="401">
        <v>16.779511184581949</v>
      </c>
      <c r="F18" s="240">
        <v>2426.1019999999999</v>
      </c>
      <c r="G18" s="401">
        <v>13.769732427277878</v>
      </c>
      <c r="H18" s="401">
        <v>10.959414378092932</v>
      </c>
    </row>
    <row r="19" spans="1:8" x14ac:dyDescent="0.2">
      <c r="A19" s="1" t="s">
        <v>225</v>
      </c>
      <c r="B19" s="464">
        <v>457.53999999999996</v>
      </c>
      <c r="C19" s="401">
        <v>37.273668261802243</v>
      </c>
      <c r="D19" s="240">
        <v>3995.076</v>
      </c>
      <c r="E19" s="401">
        <v>31.907678927959317</v>
      </c>
      <c r="F19" s="240">
        <v>5912.1530000000002</v>
      </c>
      <c r="G19" s="401">
        <v>36.140310236210695</v>
      </c>
      <c r="H19" s="401">
        <v>26.706929302100768</v>
      </c>
    </row>
    <row r="20" spans="1:8" x14ac:dyDescent="0.2">
      <c r="A20" s="173" t="s">
        <v>228</v>
      </c>
      <c r="B20" s="467">
        <v>1626.3590000000004</v>
      </c>
      <c r="C20" s="175">
        <v>-15.475441836969118</v>
      </c>
      <c r="D20" s="174">
        <v>14004.791000000001</v>
      </c>
      <c r="E20" s="175">
        <v>-0.3450510706324556</v>
      </c>
      <c r="F20" s="174">
        <v>22137.15</v>
      </c>
      <c r="G20" s="175">
        <v>6.1363124878879338</v>
      </c>
      <c r="H20" s="175">
        <v>100</v>
      </c>
    </row>
    <row r="21" spans="1:8" x14ac:dyDescent="0.2">
      <c r="A21" s="145" t="s">
        <v>454</v>
      </c>
      <c r="B21" s="468"/>
      <c r="C21" s="403"/>
      <c r="D21" s="402"/>
      <c r="E21" s="403"/>
      <c r="F21" s="402"/>
      <c r="G21" s="403"/>
      <c r="H21" s="403"/>
    </row>
    <row r="22" spans="1:8" x14ac:dyDescent="0.2">
      <c r="A22" s="1" t="s">
        <v>410</v>
      </c>
      <c r="B22" s="464">
        <v>2.8539999999999992</v>
      </c>
      <c r="C22" s="401">
        <v>-90.15862068965518</v>
      </c>
      <c r="D22" s="240">
        <v>-199.87500000000006</v>
      </c>
      <c r="E22" s="401">
        <v>152.86549263701244</v>
      </c>
      <c r="F22" s="240">
        <v>-328.88799999999981</v>
      </c>
      <c r="G22" s="401">
        <v>9.6132567223473515</v>
      </c>
      <c r="H22" s="404" t="s">
        <v>455</v>
      </c>
    </row>
    <row r="23" spans="1:8" x14ac:dyDescent="0.2">
      <c r="A23" s="1" t="s">
        <v>48</v>
      </c>
      <c r="B23" s="464">
        <v>230.90399999999994</v>
      </c>
      <c r="C23" s="401">
        <v>-44.109445799930299</v>
      </c>
      <c r="D23" s="240">
        <v>2410.7539999999999</v>
      </c>
      <c r="E23" s="401">
        <v>-12.424176154712985</v>
      </c>
      <c r="F23" s="240">
        <v>3914.8710000000001</v>
      </c>
      <c r="G23" s="401">
        <v>0.72319838467082531</v>
      </c>
      <c r="H23" s="404" t="s">
        <v>455</v>
      </c>
    </row>
    <row r="24" spans="1:8" x14ac:dyDescent="0.2">
      <c r="A24" s="1" t="s">
        <v>49</v>
      </c>
      <c r="B24" s="464">
        <v>-93.948000000000008</v>
      </c>
      <c r="C24" s="404">
        <v>1303.6754818467032</v>
      </c>
      <c r="D24" s="240">
        <v>-635.29099999999994</v>
      </c>
      <c r="E24" s="401">
        <v>-714.62128614688072</v>
      </c>
      <c r="F24" s="240">
        <v>-645.79300000000001</v>
      </c>
      <c r="G24" s="401">
        <v>297.0763110485313</v>
      </c>
      <c r="H24" s="404" t="s">
        <v>455</v>
      </c>
    </row>
    <row r="25" spans="1:8" x14ac:dyDescent="0.2">
      <c r="A25" s="1" t="s">
        <v>122</v>
      </c>
      <c r="B25" s="464">
        <v>332.22099999999989</v>
      </c>
      <c r="C25" s="401">
        <v>558.99867097772506</v>
      </c>
      <c r="D25" s="240">
        <v>718.47099999999909</v>
      </c>
      <c r="E25" s="401">
        <v>-605.08692626206357</v>
      </c>
      <c r="F25" s="240">
        <v>1386.7259999999987</v>
      </c>
      <c r="G25" s="401">
        <v>197.73850087922074</v>
      </c>
      <c r="H25" s="404" t="s">
        <v>455</v>
      </c>
    </row>
    <row r="26" spans="1:8" x14ac:dyDescent="0.2">
      <c r="A26" s="1" t="s">
        <v>123</v>
      </c>
      <c r="B26" s="464">
        <v>-438.69099999999992</v>
      </c>
      <c r="C26" s="401">
        <v>100.53987337432284</v>
      </c>
      <c r="D26" s="240">
        <v>-2258.567</v>
      </c>
      <c r="E26" s="401">
        <v>89.107449364915809</v>
      </c>
      <c r="F26" s="240">
        <v>-2999.3740000000007</v>
      </c>
      <c r="G26" s="401">
        <v>70.387029704657749</v>
      </c>
      <c r="H26" s="404" t="s">
        <v>455</v>
      </c>
    </row>
    <row r="27" spans="1:8" x14ac:dyDescent="0.2">
      <c r="A27" s="1" t="s">
        <v>225</v>
      </c>
      <c r="B27" s="464">
        <v>215.16599999999997</v>
      </c>
      <c r="C27" s="401">
        <v>263.44994172395752</v>
      </c>
      <c r="D27" s="240">
        <v>2313.8090000000002</v>
      </c>
      <c r="E27" s="401">
        <v>198.74565530633649</v>
      </c>
      <c r="F27" s="240">
        <v>3725.3940000000002</v>
      </c>
      <c r="G27" s="401">
        <v>182.76063598854813</v>
      </c>
      <c r="H27" s="404" t="s">
        <v>455</v>
      </c>
    </row>
    <row r="28" spans="1:8" x14ac:dyDescent="0.2">
      <c r="A28" s="173" t="s">
        <v>229</v>
      </c>
      <c r="B28" s="467">
        <v>248.50600000000031</v>
      </c>
      <c r="C28" s="175">
        <v>-23.841717182242313</v>
      </c>
      <c r="D28" s="174">
        <v>2349.3009999999995</v>
      </c>
      <c r="E28" s="175">
        <v>6.0626759584147063</v>
      </c>
      <c r="F28" s="174">
        <v>5052.9360000000015</v>
      </c>
      <c r="G28" s="175">
        <v>46.588871753275107</v>
      </c>
      <c r="H28" s="400" t="s">
        <v>455</v>
      </c>
    </row>
    <row r="29" spans="1:8" x14ac:dyDescent="0.2">
      <c r="A29" s="80" t="s">
        <v>125</v>
      </c>
      <c r="B29" s="166"/>
      <c r="C29" s="166"/>
      <c r="D29" s="166"/>
      <c r="E29" s="166"/>
      <c r="F29" s="166"/>
      <c r="G29" s="166"/>
      <c r="H29" s="161" t="s">
        <v>220</v>
      </c>
    </row>
    <row r="30" spans="1:8" x14ac:dyDescent="0.2">
      <c r="A30" s="436"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8"/>
      <c r="B2" s="388"/>
      <c r="C2" s="388"/>
      <c r="D2" s="388"/>
      <c r="E2" s="388"/>
      <c r="F2" s="1"/>
      <c r="G2" s="1"/>
      <c r="H2" s="390" t="s">
        <v>151</v>
      </c>
    </row>
    <row r="3" spans="1:8" ht="14.65" customHeight="1" x14ac:dyDescent="0.2">
      <c r="A3" s="784" t="s">
        <v>451</v>
      </c>
      <c r="B3" s="782" t="s">
        <v>452</v>
      </c>
      <c r="C3" s="767">
        <f>INDICE!A3</f>
        <v>44774</v>
      </c>
      <c r="D3" s="766">
        <v>41671</v>
      </c>
      <c r="E3" s="766">
        <v>41671</v>
      </c>
      <c r="F3" s="765" t="s">
        <v>116</v>
      </c>
      <c r="G3" s="765"/>
      <c r="H3" s="765"/>
    </row>
    <row r="4" spans="1:8" x14ac:dyDescent="0.2">
      <c r="A4" s="785"/>
      <c r="B4" s="783"/>
      <c r="C4" s="82" t="s">
        <v>460</v>
      </c>
      <c r="D4" s="82" t="s">
        <v>461</v>
      </c>
      <c r="E4" s="82" t="s">
        <v>230</v>
      </c>
      <c r="F4" s="82" t="s">
        <v>460</v>
      </c>
      <c r="G4" s="82" t="s">
        <v>461</v>
      </c>
      <c r="H4" s="82" t="s">
        <v>230</v>
      </c>
    </row>
    <row r="5" spans="1:8" x14ac:dyDescent="0.2">
      <c r="A5" s="405"/>
      <c r="B5" s="540" t="s">
        <v>200</v>
      </c>
      <c r="C5" s="141">
        <v>0</v>
      </c>
      <c r="D5" s="141">
        <v>35.030999999999999</v>
      </c>
      <c r="E5" s="177">
        <v>35.030999999999999</v>
      </c>
      <c r="F5" s="143">
        <v>0</v>
      </c>
      <c r="G5" s="141">
        <v>294.33800000000002</v>
      </c>
      <c r="H5" s="176">
        <v>294.33800000000002</v>
      </c>
    </row>
    <row r="6" spans="1:8" x14ac:dyDescent="0.2">
      <c r="A6" s="405"/>
      <c r="B6" s="540" t="s">
        <v>231</v>
      </c>
      <c r="C6" s="141">
        <v>133.54</v>
      </c>
      <c r="D6" s="144">
        <v>158.446</v>
      </c>
      <c r="E6" s="177">
        <v>24.906000000000006</v>
      </c>
      <c r="F6" s="143">
        <v>1090.654</v>
      </c>
      <c r="G6" s="141">
        <v>2488.9479999999999</v>
      </c>
      <c r="H6" s="177">
        <v>1398.2939999999999</v>
      </c>
    </row>
    <row r="7" spans="1:8" x14ac:dyDescent="0.2">
      <c r="A7" s="405"/>
      <c r="B7" s="661" t="s">
        <v>201</v>
      </c>
      <c r="C7" s="141">
        <v>0</v>
      </c>
      <c r="D7" s="144">
        <v>7.0789999999999997</v>
      </c>
      <c r="E7" s="177">
        <v>7.0789999999999997</v>
      </c>
      <c r="F7" s="143">
        <v>0</v>
      </c>
      <c r="G7" s="141">
        <v>17.688000000000002</v>
      </c>
      <c r="H7" s="177">
        <v>17.688000000000002</v>
      </c>
    </row>
    <row r="8" spans="1:8" x14ac:dyDescent="0.2">
      <c r="A8" s="496" t="s">
        <v>303</v>
      </c>
      <c r="B8" s="660"/>
      <c r="C8" s="146">
        <v>133.54</v>
      </c>
      <c r="D8" s="178">
        <v>200.55600000000001</v>
      </c>
      <c r="E8" s="146">
        <v>67.01600000000002</v>
      </c>
      <c r="F8" s="146">
        <v>1090.654</v>
      </c>
      <c r="G8" s="178">
        <v>2800.9740000000002</v>
      </c>
      <c r="H8" s="146">
        <v>1710.3200000000002</v>
      </c>
    </row>
    <row r="9" spans="1:8" x14ac:dyDescent="0.2">
      <c r="A9" s="405"/>
      <c r="B9" s="541" t="s">
        <v>566</v>
      </c>
      <c r="C9" s="144">
        <v>0</v>
      </c>
      <c r="D9" s="144">
        <v>0</v>
      </c>
      <c r="E9" s="179">
        <v>0</v>
      </c>
      <c r="F9" s="144">
        <v>321.67200000000003</v>
      </c>
      <c r="G9" s="96">
        <v>146.95400000000001</v>
      </c>
      <c r="H9" s="179">
        <v>-174.71800000000002</v>
      </c>
    </row>
    <row r="10" spans="1:8" x14ac:dyDescent="0.2">
      <c r="A10" s="405"/>
      <c r="B10" s="541" t="s">
        <v>202</v>
      </c>
      <c r="C10" s="144">
        <v>16.209</v>
      </c>
      <c r="D10" s="141">
        <v>0</v>
      </c>
      <c r="E10" s="179">
        <v>-16.209</v>
      </c>
      <c r="F10" s="144">
        <v>48.531999999999996</v>
      </c>
      <c r="G10" s="141">
        <v>120.571</v>
      </c>
      <c r="H10" s="179">
        <v>72.039000000000001</v>
      </c>
    </row>
    <row r="11" spans="1:8" x14ac:dyDescent="0.2">
      <c r="A11" s="405"/>
      <c r="B11" s="661" t="s">
        <v>232</v>
      </c>
      <c r="C11" s="96">
        <v>8.5000000000000853E-2</v>
      </c>
      <c r="D11" s="141">
        <v>0</v>
      </c>
      <c r="E11" s="709">
        <v>-8.5000000000000853E-2</v>
      </c>
      <c r="F11" s="96">
        <v>8.4999999999979536E-2</v>
      </c>
      <c r="G11" s="141">
        <v>584.50400000000002</v>
      </c>
      <c r="H11" s="177">
        <v>584.4190000000001</v>
      </c>
    </row>
    <row r="12" spans="1:8" x14ac:dyDescent="0.2">
      <c r="A12" s="644" t="s">
        <v>458</v>
      </c>
      <c r="C12" s="146">
        <v>16.294</v>
      </c>
      <c r="D12" s="146">
        <v>0</v>
      </c>
      <c r="E12" s="146">
        <v>-16.294</v>
      </c>
      <c r="F12" s="146">
        <v>370.28899999999999</v>
      </c>
      <c r="G12" s="146">
        <v>852.029</v>
      </c>
      <c r="H12" s="178">
        <v>481.74</v>
      </c>
    </row>
    <row r="13" spans="1:8" x14ac:dyDescent="0.2">
      <c r="A13" s="663"/>
      <c r="B13" s="662" t="s">
        <v>233</v>
      </c>
      <c r="C13" s="144">
        <v>38.813000000000002</v>
      </c>
      <c r="D13" s="141">
        <v>105.16</v>
      </c>
      <c r="E13" s="179">
        <v>66.346999999999994</v>
      </c>
      <c r="F13" s="144">
        <v>597.46</v>
      </c>
      <c r="G13" s="141">
        <v>1041.3820000000001</v>
      </c>
      <c r="H13" s="179">
        <v>443.92200000000003</v>
      </c>
    </row>
    <row r="14" spans="1:8" x14ac:dyDescent="0.2">
      <c r="A14" s="405"/>
      <c r="B14" s="541" t="s">
        <v>234</v>
      </c>
      <c r="C14" s="144">
        <v>76.004000000000005</v>
      </c>
      <c r="D14" s="141">
        <v>202.84100000000001</v>
      </c>
      <c r="E14" s="179">
        <v>126.837</v>
      </c>
      <c r="F14" s="144">
        <v>580.899</v>
      </c>
      <c r="G14" s="141">
        <v>2757.5120000000002</v>
      </c>
      <c r="H14" s="179">
        <v>2176.6130000000003</v>
      </c>
    </row>
    <row r="15" spans="1:8" x14ac:dyDescent="0.2">
      <c r="A15" s="405"/>
      <c r="B15" s="541" t="s">
        <v>596</v>
      </c>
      <c r="C15" s="96">
        <v>89.39</v>
      </c>
      <c r="D15" s="144">
        <v>37.158000000000001</v>
      </c>
      <c r="E15" s="177">
        <v>-52.231999999999999</v>
      </c>
      <c r="F15" s="144">
        <v>442.16199999999998</v>
      </c>
      <c r="G15" s="144">
        <v>527.75800000000004</v>
      </c>
      <c r="H15" s="177">
        <v>85.59600000000006</v>
      </c>
    </row>
    <row r="16" spans="1:8" x14ac:dyDescent="0.2">
      <c r="A16" s="405"/>
      <c r="B16" s="541" t="s">
        <v>235</v>
      </c>
      <c r="C16" s="144">
        <v>59.097000000000001</v>
      </c>
      <c r="D16" s="141">
        <v>22.311</v>
      </c>
      <c r="E16" s="177">
        <v>-36.786000000000001</v>
      </c>
      <c r="F16" s="144">
        <v>463.07600000000002</v>
      </c>
      <c r="G16" s="141">
        <v>457.9</v>
      </c>
      <c r="H16" s="177">
        <v>-5.1760000000000446</v>
      </c>
    </row>
    <row r="17" spans="1:8" x14ac:dyDescent="0.2">
      <c r="A17" s="405"/>
      <c r="B17" s="541" t="s">
        <v>206</v>
      </c>
      <c r="C17" s="144">
        <v>125.705</v>
      </c>
      <c r="D17" s="96">
        <v>83.465000000000003</v>
      </c>
      <c r="E17" s="709">
        <v>-42.239999999999995</v>
      </c>
      <c r="F17" s="144">
        <v>2480.5949999999998</v>
      </c>
      <c r="G17" s="141">
        <v>1445.721</v>
      </c>
      <c r="H17" s="177">
        <v>-1034.8739999999998</v>
      </c>
    </row>
    <row r="18" spans="1:8" x14ac:dyDescent="0.2">
      <c r="A18" s="405"/>
      <c r="B18" s="541" t="s">
        <v>545</v>
      </c>
      <c r="C18" s="144">
        <v>91.257999999999996</v>
      </c>
      <c r="D18" s="141">
        <v>203.453</v>
      </c>
      <c r="E18" s="705">
        <v>112.19500000000001</v>
      </c>
      <c r="F18" s="144">
        <v>1341.8820000000001</v>
      </c>
      <c r="G18" s="141">
        <v>1967.3579999999999</v>
      </c>
      <c r="H18" s="177">
        <v>625.47599999999989</v>
      </c>
    </row>
    <row r="19" spans="1:8" x14ac:dyDescent="0.2">
      <c r="A19" s="405"/>
      <c r="B19" s="541" t="s">
        <v>236</v>
      </c>
      <c r="C19" s="144">
        <v>157.32400000000001</v>
      </c>
      <c r="D19" s="141">
        <v>177.18</v>
      </c>
      <c r="E19" s="177">
        <v>19.855999999999995</v>
      </c>
      <c r="F19" s="144">
        <v>862.84999999999991</v>
      </c>
      <c r="G19" s="141">
        <v>1840.9280000000001</v>
      </c>
      <c r="H19" s="177">
        <v>978.0780000000002</v>
      </c>
    </row>
    <row r="20" spans="1:8" x14ac:dyDescent="0.2">
      <c r="A20" s="405"/>
      <c r="B20" s="541" t="s">
        <v>208</v>
      </c>
      <c r="C20" s="144">
        <v>11.680999999999999</v>
      </c>
      <c r="D20" s="141">
        <v>75.808000000000007</v>
      </c>
      <c r="E20" s="177">
        <v>64.12700000000001</v>
      </c>
      <c r="F20" s="144">
        <v>383.54300000000006</v>
      </c>
      <c r="G20" s="141">
        <v>582.56600000000003</v>
      </c>
      <c r="H20" s="177">
        <v>199.02299999999997</v>
      </c>
    </row>
    <row r="21" spans="1:8" x14ac:dyDescent="0.2">
      <c r="A21" s="405"/>
      <c r="B21" s="541" t="s">
        <v>209</v>
      </c>
      <c r="C21" s="144">
        <v>0</v>
      </c>
      <c r="D21" s="144">
        <v>0</v>
      </c>
      <c r="E21" s="177">
        <v>0</v>
      </c>
      <c r="F21" s="144">
        <v>1240.2950000000001</v>
      </c>
      <c r="G21" s="96">
        <v>0.58299999999999996</v>
      </c>
      <c r="H21" s="177">
        <v>-1239.712</v>
      </c>
    </row>
    <row r="22" spans="1:8" x14ac:dyDescent="0.2">
      <c r="A22" s="405"/>
      <c r="B22" s="541" t="s">
        <v>237</v>
      </c>
      <c r="C22" s="144">
        <v>47.981000000000002</v>
      </c>
      <c r="D22" s="96">
        <v>11.058999999999999</v>
      </c>
      <c r="E22" s="177">
        <v>-36.922000000000004</v>
      </c>
      <c r="F22" s="144">
        <v>700.54199999999992</v>
      </c>
      <c r="G22" s="96">
        <v>55.455999999999989</v>
      </c>
      <c r="H22" s="177">
        <v>-645.0859999999999</v>
      </c>
    </row>
    <row r="23" spans="1:8" x14ac:dyDescent="0.2">
      <c r="A23" s="405"/>
      <c r="B23" s="541" t="s">
        <v>238</v>
      </c>
      <c r="C23" s="96">
        <v>27.056999999999999</v>
      </c>
      <c r="D23" s="96">
        <v>12.208</v>
      </c>
      <c r="E23" s="177">
        <v>-14.848999999999998</v>
      </c>
      <c r="F23" s="144">
        <v>271.995</v>
      </c>
      <c r="G23" s="141">
        <v>261.28700000000003</v>
      </c>
      <c r="H23" s="177">
        <v>-10.70799999999997</v>
      </c>
    </row>
    <row r="24" spans="1:8" x14ac:dyDescent="0.2">
      <c r="A24" s="405"/>
      <c r="B24" s="664" t="s">
        <v>239</v>
      </c>
      <c r="C24" s="144">
        <v>317.06600000000003</v>
      </c>
      <c r="D24" s="141">
        <v>134.71700000000021</v>
      </c>
      <c r="E24" s="177">
        <v>-182.34899999999982</v>
      </c>
      <c r="F24" s="144">
        <v>2424.608000000002</v>
      </c>
      <c r="G24" s="141">
        <v>1910.3350000000028</v>
      </c>
      <c r="H24" s="177">
        <v>-514.27299999999923</v>
      </c>
    </row>
    <row r="25" spans="1:8" x14ac:dyDescent="0.2">
      <c r="A25" s="644" t="s">
        <v>442</v>
      </c>
      <c r="C25" s="146">
        <v>1041.376</v>
      </c>
      <c r="D25" s="146">
        <v>1065.3600000000001</v>
      </c>
      <c r="E25" s="178">
        <v>23.984000000000151</v>
      </c>
      <c r="F25" s="146">
        <v>11789.907000000001</v>
      </c>
      <c r="G25" s="146">
        <v>12848.786000000004</v>
      </c>
      <c r="H25" s="178">
        <v>1058.8790000000026</v>
      </c>
    </row>
    <row r="26" spans="1:8" x14ac:dyDescent="0.2">
      <c r="A26" s="663"/>
      <c r="B26" s="662" t="s">
        <v>210</v>
      </c>
      <c r="C26" s="144">
        <v>57.505000000000003</v>
      </c>
      <c r="D26" s="141">
        <v>0</v>
      </c>
      <c r="E26" s="179">
        <v>-57.505000000000003</v>
      </c>
      <c r="F26" s="144">
        <v>532.423</v>
      </c>
      <c r="G26" s="141">
        <v>65.838999999999999</v>
      </c>
      <c r="H26" s="179">
        <v>-466.584</v>
      </c>
    </row>
    <row r="27" spans="1:8" x14ac:dyDescent="0.2">
      <c r="A27" s="406"/>
      <c r="B27" s="541" t="s">
        <v>672</v>
      </c>
      <c r="C27" s="144">
        <v>0</v>
      </c>
      <c r="D27" s="144">
        <v>0</v>
      </c>
      <c r="E27" s="177">
        <v>0</v>
      </c>
      <c r="F27" s="96">
        <v>36.704000000000001</v>
      </c>
      <c r="G27" s="144">
        <v>220.55499999999998</v>
      </c>
      <c r="H27" s="177">
        <v>183.85099999999997</v>
      </c>
    </row>
    <row r="28" spans="1:8" x14ac:dyDescent="0.2">
      <c r="A28" s="406"/>
      <c r="B28" s="541" t="s">
        <v>240</v>
      </c>
      <c r="C28" s="144">
        <v>0</v>
      </c>
      <c r="D28" s="144">
        <v>0</v>
      </c>
      <c r="E28" s="177">
        <v>0</v>
      </c>
      <c r="F28" s="144">
        <v>742.93899999999996</v>
      </c>
      <c r="G28" s="96">
        <v>144.71899999999999</v>
      </c>
      <c r="H28" s="177">
        <v>-598.22</v>
      </c>
    </row>
    <row r="29" spans="1:8" x14ac:dyDescent="0.2">
      <c r="A29" s="406"/>
      <c r="B29" s="541" t="s">
        <v>537</v>
      </c>
      <c r="C29" s="144">
        <v>0</v>
      </c>
      <c r="D29" s="144">
        <v>73.748999999999995</v>
      </c>
      <c r="E29" s="177">
        <v>73.748999999999995</v>
      </c>
      <c r="F29" s="144">
        <v>0</v>
      </c>
      <c r="G29" s="144">
        <v>146.00800000000001</v>
      </c>
      <c r="H29" s="177">
        <v>146.00800000000001</v>
      </c>
    </row>
    <row r="30" spans="1:8" x14ac:dyDescent="0.2">
      <c r="A30" s="406"/>
      <c r="B30" s="664" t="s">
        <v>521</v>
      </c>
      <c r="C30" s="144">
        <v>8.0929999999999964</v>
      </c>
      <c r="D30" s="144">
        <v>0</v>
      </c>
      <c r="E30" s="177">
        <v>-8.0929999999999964</v>
      </c>
      <c r="F30" s="144">
        <v>354.63500000000022</v>
      </c>
      <c r="G30" s="141">
        <v>17.361000000000104</v>
      </c>
      <c r="H30" s="177">
        <v>-337.27400000000011</v>
      </c>
    </row>
    <row r="31" spans="1:8" x14ac:dyDescent="0.2">
      <c r="A31" s="644" t="s">
        <v>340</v>
      </c>
      <c r="C31" s="146">
        <v>65.597999999999999</v>
      </c>
      <c r="D31" s="146">
        <v>73.748999999999995</v>
      </c>
      <c r="E31" s="178">
        <v>8.1509999999999962</v>
      </c>
      <c r="F31" s="146">
        <v>1666.701</v>
      </c>
      <c r="G31" s="146">
        <v>594.48200000000008</v>
      </c>
      <c r="H31" s="178">
        <v>-1072.2190000000001</v>
      </c>
    </row>
    <row r="32" spans="1:8" x14ac:dyDescent="0.2">
      <c r="A32" s="663"/>
      <c r="B32" s="662" t="s">
        <v>213</v>
      </c>
      <c r="C32" s="144">
        <v>34.924999999999997</v>
      </c>
      <c r="D32" s="141">
        <v>0</v>
      </c>
      <c r="E32" s="179">
        <v>-34.924999999999997</v>
      </c>
      <c r="F32" s="144">
        <v>1057.431</v>
      </c>
      <c r="G32" s="141">
        <v>81.655999999999992</v>
      </c>
      <c r="H32" s="179">
        <v>-975.77500000000009</v>
      </c>
    </row>
    <row r="33" spans="1:8" x14ac:dyDescent="0.2">
      <c r="A33" s="406"/>
      <c r="B33" s="541" t="s">
        <v>216</v>
      </c>
      <c r="C33" s="144">
        <v>0</v>
      </c>
      <c r="D33" s="144">
        <v>0</v>
      </c>
      <c r="E33" s="177">
        <v>0</v>
      </c>
      <c r="F33" s="144">
        <v>114.785</v>
      </c>
      <c r="G33" s="144">
        <v>53.089999999999996</v>
      </c>
      <c r="H33" s="177">
        <v>-61.695</v>
      </c>
    </row>
    <row r="34" spans="1:8" x14ac:dyDescent="0.2">
      <c r="A34" s="406"/>
      <c r="B34" s="541" t="s">
        <v>241</v>
      </c>
      <c r="C34" s="144">
        <v>11.631</v>
      </c>
      <c r="D34" s="144">
        <v>178.96600000000001</v>
      </c>
      <c r="E34" s="177">
        <v>167.33500000000001</v>
      </c>
      <c r="F34" s="144">
        <v>97.565000000000026</v>
      </c>
      <c r="G34" s="144">
        <v>2968.1959999999999</v>
      </c>
      <c r="H34" s="177">
        <v>2870.6309999999999</v>
      </c>
    </row>
    <row r="35" spans="1:8" x14ac:dyDescent="0.2">
      <c r="A35" s="406"/>
      <c r="B35" s="541" t="s">
        <v>218</v>
      </c>
      <c r="C35" s="144">
        <v>0</v>
      </c>
      <c r="D35" s="96">
        <v>49.994999999999997</v>
      </c>
      <c r="E35" s="709">
        <v>49.994999999999997</v>
      </c>
      <c r="F35" s="144">
        <v>46.511000000000003</v>
      </c>
      <c r="G35" s="144">
        <v>531.39699999999993</v>
      </c>
      <c r="H35" s="177">
        <v>484.88599999999991</v>
      </c>
    </row>
    <row r="36" spans="1:8" x14ac:dyDescent="0.2">
      <c r="A36" s="406"/>
      <c r="B36" s="664" t="s">
        <v>219</v>
      </c>
      <c r="C36" s="144">
        <v>0</v>
      </c>
      <c r="D36" s="144">
        <v>23.775000000000006</v>
      </c>
      <c r="E36" s="177">
        <v>23.775000000000006</v>
      </c>
      <c r="F36" s="144">
        <v>96.187999999999874</v>
      </c>
      <c r="G36" s="144">
        <v>760.09500000000025</v>
      </c>
      <c r="H36" s="177">
        <v>663.90700000000038</v>
      </c>
    </row>
    <row r="37" spans="1:8" x14ac:dyDescent="0.2">
      <c r="A37" s="644" t="s">
        <v>443</v>
      </c>
      <c r="C37" s="146">
        <v>46.555999999999997</v>
      </c>
      <c r="D37" s="146">
        <v>252.73600000000002</v>
      </c>
      <c r="E37" s="178">
        <v>206.18</v>
      </c>
      <c r="F37" s="146">
        <v>1412.48</v>
      </c>
      <c r="G37" s="146">
        <v>4394.4340000000002</v>
      </c>
      <c r="H37" s="178">
        <v>2981.9540000000002</v>
      </c>
    </row>
    <row r="38" spans="1:8" x14ac:dyDescent="0.2">
      <c r="A38" s="663"/>
      <c r="B38" s="662" t="s">
        <v>538</v>
      </c>
      <c r="C38" s="144">
        <v>0</v>
      </c>
      <c r="D38" s="141">
        <v>0</v>
      </c>
      <c r="E38" s="179">
        <v>0</v>
      </c>
      <c r="F38" s="144">
        <v>324.661</v>
      </c>
      <c r="G38" s="141">
        <v>91.281999999999996</v>
      </c>
      <c r="H38" s="179">
        <v>-233.37900000000002</v>
      </c>
    </row>
    <row r="39" spans="1:8" x14ac:dyDescent="0.2">
      <c r="A39" s="406"/>
      <c r="B39" s="541" t="s">
        <v>640</v>
      </c>
      <c r="C39" s="144">
        <v>47.874000000000002</v>
      </c>
      <c r="D39" s="144">
        <v>0</v>
      </c>
      <c r="E39" s="177">
        <v>-47.874000000000002</v>
      </c>
      <c r="F39" s="411">
        <v>214.62</v>
      </c>
      <c r="G39" s="144">
        <v>26.382999999999996</v>
      </c>
      <c r="H39" s="177">
        <v>-188.23700000000002</v>
      </c>
    </row>
    <row r="40" spans="1:8" x14ac:dyDescent="0.2">
      <c r="A40" s="406"/>
      <c r="B40" s="541" t="s">
        <v>628</v>
      </c>
      <c r="C40" s="144">
        <v>0</v>
      </c>
      <c r="D40" s="144">
        <v>0</v>
      </c>
      <c r="E40" s="177">
        <v>0</v>
      </c>
      <c r="F40" s="144">
        <v>0</v>
      </c>
      <c r="G40" s="144">
        <v>174.50700000000001</v>
      </c>
      <c r="H40" s="177">
        <v>174.50700000000001</v>
      </c>
    </row>
    <row r="41" spans="1:8" x14ac:dyDescent="0.2">
      <c r="A41" s="406"/>
      <c r="B41" s="541" t="s">
        <v>576</v>
      </c>
      <c r="C41" s="144">
        <v>26.614999999999998</v>
      </c>
      <c r="D41" s="141">
        <v>0</v>
      </c>
      <c r="E41" s="705">
        <v>-26.614999999999998</v>
      </c>
      <c r="F41" s="411">
        <v>128.53200000000001</v>
      </c>
      <c r="G41" s="144">
        <v>140.83000000000001</v>
      </c>
      <c r="H41" s="177">
        <v>12.298000000000002</v>
      </c>
    </row>
    <row r="42" spans="1:8" x14ac:dyDescent="0.2">
      <c r="A42" s="406"/>
      <c r="B42" s="541" t="s">
        <v>633</v>
      </c>
      <c r="C42" s="144">
        <v>0</v>
      </c>
      <c r="D42" s="144">
        <v>33.93</v>
      </c>
      <c r="E42" s="177">
        <v>33.93</v>
      </c>
      <c r="F42" s="144">
        <v>21.75</v>
      </c>
      <c r="G42" s="144">
        <v>150.97699999999998</v>
      </c>
      <c r="H42" s="177">
        <v>129.22699999999998</v>
      </c>
    </row>
    <row r="43" spans="1:8" x14ac:dyDescent="0.2">
      <c r="A43" s="406"/>
      <c r="B43" s="664" t="s">
        <v>242</v>
      </c>
      <c r="C43" s="144">
        <v>0</v>
      </c>
      <c r="D43" s="96">
        <v>2.7999999999998693E-2</v>
      </c>
      <c r="E43" s="709">
        <v>2.7999999999998693E-2</v>
      </c>
      <c r="F43" s="411">
        <v>64.620000000000118</v>
      </c>
      <c r="G43" s="144">
        <v>62.466000000000008</v>
      </c>
      <c r="H43" s="179">
        <v>-2.15400000000011</v>
      </c>
    </row>
    <row r="44" spans="1:8" x14ac:dyDescent="0.2">
      <c r="A44" s="496" t="s">
        <v>459</v>
      </c>
      <c r="B44" s="484"/>
      <c r="C44" s="146">
        <v>74.489000000000004</v>
      </c>
      <c r="D44" s="704">
        <v>33.957999999999998</v>
      </c>
      <c r="E44" s="178">
        <v>-40.531000000000006</v>
      </c>
      <c r="F44" s="146">
        <v>754.18300000000011</v>
      </c>
      <c r="G44" s="146">
        <v>646.44500000000005</v>
      </c>
      <c r="H44" s="178">
        <v>-107.73800000000006</v>
      </c>
    </row>
    <row r="45" spans="1:8" x14ac:dyDescent="0.2">
      <c r="A45" s="150" t="s">
        <v>114</v>
      </c>
      <c r="B45" s="150"/>
      <c r="C45" s="150">
        <v>1377.8530000000003</v>
      </c>
      <c r="D45" s="180">
        <v>1626.3589999999999</v>
      </c>
      <c r="E45" s="150">
        <v>248.50599999999963</v>
      </c>
      <c r="F45" s="150">
        <v>17084.214</v>
      </c>
      <c r="G45" s="180">
        <v>22137.15</v>
      </c>
      <c r="H45" s="150">
        <v>5052.9360000000015</v>
      </c>
    </row>
    <row r="46" spans="1:8" x14ac:dyDescent="0.2">
      <c r="A46" s="232" t="s">
        <v>444</v>
      </c>
      <c r="B46" s="152"/>
      <c r="C46" s="152">
        <v>92.43</v>
      </c>
      <c r="D46" s="814">
        <v>0</v>
      </c>
      <c r="E46" s="152">
        <v>-92.43</v>
      </c>
      <c r="F46" s="152">
        <v>2512.866</v>
      </c>
      <c r="G46" s="152">
        <v>442.25799999999998</v>
      </c>
      <c r="H46" s="152">
        <v>-2070.6080000000002</v>
      </c>
    </row>
    <row r="47" spans="1:8" x14ac:dyDescent="0.2">
      <c r="A47" s="232" t="s">
        <v>445</v>
      </c>
      <c r="B47" s="152"/>
      <c r="C47" s="152">
        <v>1285.4230000000002</v>
      </c>
      <c r="D47" s="723">
        <v>1626.3589999999999</v>
      </c>
      <c r="E47" s="152">
        <v>340.93599999999969</v>
      </c>
      <c r="F47" s="152">
        <v>14571.348</v>
      </c>
      <c r="G47" s="152">
        <v>21694.892</v>
      </c>
      <c r="H47" s="152">
        <v>7123.5439999999999</v>
      </c>
    </row>
    <row r="48" spans="1:8" x14ac:dyDescent="0.2">
      <c r="A48" s="488" t="s">
        <v>446</v>
      </c>
      <c r="B48" s="154"/>
      <c r="C48" s="154">
        <v>895.97600000000011</v>
      </c>
      <c r="D48" s="154">
        <v>1158.0730000000001</v>
      </c>
      <c r="E48" s="154">
        <v>262.09699999999998</v>
      </c>
      <c r="F48" s="154">
        <v>9411.2890000000007</v>
      </c>
      <c r="G48" s="154">
        <v>13966.131000000003</v>
      </c>
      <c r="H48" s="154">
        <v>4554.8420000000024</v>
      </c>
    </row>
    <row r="49" spans="1:147" x14ac:dyDescent="0.2">
      <c r="A49" s="488" t="s">
        <v>447</v>
      </c>
      <c r="B49" s="154"/>
      <c r="C49" s="154">
        <v>481.87700000000018</v>
      </c>
      <c r="D49" s="154">
        <v>468.28599999999983</v>
      </c>
      <c r="E49" s="154">
        <v>-13.591000000000349</v>
      </c>
      <c r="F49" s="154">
        <v>7672.9249999999993</v>
      </c>
      <c r="G49" s="154">
        <v>8171.0189999999984</v>
      </c>
      <c r="H49" s="154">
        <v>498.09399999999914</v>
      </c>
    </row>
    <row r="50" spans="1:147" x14ac:dyDescent="0.2">
      <c r="A50" s="489" t="s">
        <v>448</v>
      </c>
      <c r="B50" s="486"/>
      <c r="C50" s="486">
        <v>747.01099999999997</v>
      </c>
      <c r="D50" s="474">
        <v>905.80400000000009</v>
      </c>
      <c r="E50" s="487">
        <v>158.79300000000012</v>
      </c>
      <c r="F50" s="487">
        <v>7673.5480000000007</v>
      </c>
      <c r="G50" s="487">
        <v>10712.217000000001</v>
      </c>
      <c r="H50" s="487">
        <v>3038.6689999999999</v>
      </c>
    </row>
    <row r="51" spans="1:147" x14ac:dyDescent="0.2">
      <c r="B51" s="84"/>
      <c r="C51" s="84"/>
      <c r="D51" s="84"/>
      <c r="E51" s="84"/>
      <c r="F51" s="84"/>
      <c r="G51" s="84"/>
      <c r="H51" s="161" t="s">
        <v>220</v>
      </c>
    </row>
    <row r="52" spans="1:147" x14ac:dyDescent="0.2">
      <c r="A52" s="436" t="s">
        <v>631</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436" t="s">
        <v>531</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80" priority="77" operator="between">
      <formula>0</formula>
      <formula>0.5</formula>
    </cfRule>
    <cfRule type="cellIs" dxfId="179" priority="78" operator="between">
      <formula>0</formula>
      <formula>0.49</formula>
    </cfRule>
  </conditionalFormatting>
  <conditionalFormatting sqref="D22:D23">
    <cfRule type="cellIs" dxfId="178" priority="75" operator="between">
      <formula>0</formula>
      <formula>0.5</formula>
    </cfRule>
    <cfRule type="cellIs" dxfId="177" priority="76" operator="between">
      <formula>0</formula>
      <formula>0.49</formula>
    </cfRule>
  </conditionalFormatting>
  <conditionalFormatting sqref="G28">
    <cfRule type="cellIs" dxfId="176" priority="73" operator="between">
      <formula>0</formula>
      <formula>0.5</formula>
    </cfRule>
    <cfRule type="cellIs" dxfId="175" priority="74" operator="between">
      <formula>0</formula>
      <formula>0.49</formula>
    </cfRule>
  </conditionalFormatting>
  <conditionalFormatting sqref="G9">
    <cfRule type="cellIs" dxfId="174" priority="65" operator="between">
      <formula>0</formula>
      <formula>0.5</formula>
    </cfRule>
    <cfRule type="cellIs" dxfId="173" priority="66" operator="between">
      <formula>0</formula>
      <formula>0.49</formula>
    </cfRule>
  </conditionalFormatting>
  <conditionalFormatting sqref="D44">
    <cfRule type="cellIs" dxfId="172" priority="61" operator="between">
      <formula>0</formula>
      <formula>0.5</formula>
    </cfRule>
    <cfRule type="cellIs" dxfId="171" priority="62" operator="between">
      <formula>0</formula>
      <formula>0.49</formula>
    </cfRule>
  </conditionalFormatting>
  <conditionalFormatting sqref="E41">
    <cfRule type="cellIs" dxfId="170" priority="57" operator="between">
      <formula>0</formula>
      <formula>0.5</formula>
    </cfRule>
    <cfRule type="cellIs" dxfId="169" priority="58" operator="between">
      <formula>0</formula>
      <formula>0.49</formula>
    </cfRule>
  </conditionalFormatting>
  <conditionalFormatting sqref="G21">
    <cfRule type="cellIs" dxfId="168" priority="55" operator="between">
      <formula>0</formula>
      <formula>0.5</formula>
    </cfRule>
    <cfRule type="cellIs" dxfId="167" priority="56" operator="between">
      <formula>0</formula>
      <formula>0.49</formula>
    </cfRule>
  </conditionalFormatting>
  <conditionalFormatting sqref="E18">
    <cfRule type="cellIs" dxfId="166" priority="53" operator="between">
      <formula>0</formula>
      <formula>0.5</formula>
    </cfRule>
    <cfRule type="cellIs" dxfId="165" priority="54" operator="between">
      <formula>0</formula>
      <formula>0.49</formula>
    </cfRule>
  </conditionalFormatting>
  <conditionalFormatting sqref="D17:E17">
    <cfRule type="cellIs" dxfId="164" priority="45" operator="between">
      <formula>0</formula>
      <formula>0.5</formula>
    </cfRule>
    <cfRule type="cellIs" dxfId="163" priority="46" operator="between">
      <formula>0</formula>
      <formula>0.49</formula>
    </cfRule>
  </conditionalFormatting>
  <conditionalFormatting sqref="D43">
    <cfRule type="cellIs" dxfId="162" priority="39" operator="between">
      <formula>0</formula>
      <formula>0.5</formula>
    </cfRule>
    <cfRule type="cellIs" dxfId="161" priority="40" operator="between">
      <formula>0</formula>
      <formula>0.49</formula>
    </cfRule>
  </conditionalFormatting>
  <conditionalFormatting sqref="E43">
    <cfRule type="cellIs" dxfId="160" priority="37" operator="between">
      <formula>0</formula>
      <formula>0.5</formula>
    </cfRule>
    <cfRule type="cellIs" dxfId="159" priority="38" operator="between">
      <formula>0</formula>
      <formula>0.49</formula>
    </cfRule>
  </conditionalFormatting>
  <conditionalFormatting sqref="G22">
    <cfRule type="cellIs" dxfId="158" priority="35" operator="between">
      <formula>0</formula>
      <formula>0.5</formula>
    </cfRule>
    <cfRule type="cellIs" dxfId="157" priority="36" operator="between">
      <formula>0</formula>
      <formula>0.49</formula>
    </cfRule>
  </conditionalFormatting>
  <conditionalFormatting sqref="F27">
    <cfRule type="cellIs" dxfId="156" priority="31" operator="between">
      <formula>0</formula>
      <formula>0.5</formula>
    </cfRule>
    <cfRule type="cellIs" dxfId="155" priority="32" operator="between">
      <formula>0</formula>
      <formula>0.49</formula>
    </cfRule>
  </conditionalFormatting>
  <conditionalFormatting sqref="D35:E35">
    <cfRule type="cellIs" dxfId="154" priority="21" operator="between">
      <formula>0</formula>
      <formula>0.5</formula>
    </cfRule>
    <cfRule type="cellIs" dxfId="153" priority="22" operator="between">
      <formula>0</formula>
      <formula>0.49</formula>
    </cfRule>
  </conditionalFormatting>
  <conditionalFormatting sqref="C15">
    <cfRule type="cellIs" dxfId="152" priority="17" operator="between">
      <formula>0</formula>
      <formula>0.5</formula>
    </cfRule>
    <cfRule type="cellIs" dxfId="151" priority="18" operator="between">
      <formula>0</formula>
      <formula>0.49</formula>
    </cfRule>
  </conditionalFormatting>
  <conditionalFormatting sqref="C11">
    <cfRule type="cellIs" dxfId="148" priority="5" operator="between">
      <formula>0</formula>
      <formula>0.5</formula>
    </cfRule>
    <cfRule type="cellIs" dxfId="147" priority="6" operator="between">
      <formula>0</formula>
      <formula>0.49</formula>
    </cfRule>
  </conditionalFormatting>
  <conditionalFormatting sqref="E11">
    <cfRule type="cellIs" dxfId="146" priority="3" operator="between">
      <formula>-0.5</formula>
      <formula>0.5</formula>
    </cfRule>
    <cfRule type="cellIs" dxfId="145" priority="4" operator="between">
      <formula>0</formula>
      <formula>0.49</formula>
    </cfRule>
  </conditionalFormatting>
  <conditionalFormatting sqref="F11">
    <cfRule type="cellIs" dxfId="144" priority="1" operator="between">
      <formula>0</formula>
      <formula>0.5</formula>
    </cfRule>
    <cfRule type="cellIs" dxfId="143"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64">
        <f>INDICE!A3</f>
        <v>44774</v>
      </c>
      <c r="C3" s="765"/>
      <c r="D3" s="765" t="s">
        <v>115</v>
      </c>
      <c r="E3" s="765"/>
      <c r="F3" s="765" t="s">
        <v>116</v>
      </c>
      <c r="G3" s="765"/>
      <c r="H3" s="765"/>
    </row>
    <row r="4" spans="1:8" x14ac:dyDescent="0.2">
      <c r="A4" s="66"/>
      <c r="B4" s="82" t="s">
        <v>47</v>
      </c>
      <c r="C4" s="82" t="s">
        <v>449</v>
      </c>
      <c r="D4" s="82" t="s">
        <v>47</v>
      </c>
      <c r="E4" s="82" t="s">
        <v>449</v>
      </c>
      <c r="F4" s="82" t="s">
        <v>47</v>
      </c>
      <c r="G4" s="83" t="s">
        <v>449</v>
      </c>
      <c r="H4" s="83" t="s">
        <v>121</v>
      </c>
    </row>
    <row r="5" spans="1:8" x14ac:dyDescent="0.2">
      <c r="A5" s="1" t="s">
        <v>584</v>
      </c>
      <c r="B5" s="591">
        <v>0</v>
      </c>
      <c r="C5" s="187" t="s">
        <v>142</v>
      </c>
      <c r="D5" s="677">
        <v>0</v>
      </c>
      <c r="E5" s="187">
        <v>-100</v>
      </c>
      <c r="F5" s="677">
        <v>0</v>
      </c>
      <c r="G5" s="187">
        <v>-100</v>
      </c>
      <c r="H5" s="591">
        <v>0</v>
      </c>
    </row>
    <row r="6" spans="1:8" x14ac:dyDescent="0.2">
      <c r="A6" s="1" t="s">
        <v>244</v>
      </c>
      <c r="B6" s="591">
        <v>0</v>
      </c>
      <c r="C6" s="73" t="s">
        <v>142</v>
      </c>
      <c r="D6" s="677">
        <v>0</v>
      </c>
      <c r="E6" s="187">
        <v>-100</v>
      </c>
      <c r="F6" s="677">
        <v>0</v>
      </c>
      <c r="G6" s="187">
        <v>-100</v>
      </c>
      <c r="H6" s="591">
        <v>0</v>
      </c>
    </row>
    <row r="7" spans="1:8" x14ac:dyDescent="0.2">
      <c r="A7" s="1" t="s">
        <v>245</v>
      </c>
      <c r="B7" s="591">
        <v>0</v>
      </c>
      <c r="C7" s="73" t="s">
        <v>142</v>
      </c>
      <c r="D7" s="677">
        <v>0</v>
      </c>
      <c r="E7" s="187">
        <v>-100</v>
      </c>
      <c r="F7" s="677">
        <v>0</v>
      </c>
      <c r="G7" s="187">
        <v>-100</v>
      </c>
      <c r="H7" s="591">
        <v>0</v>
      </c>
    </row>
    <row r="8" spans="1:8" x14ac:dyDescent="0.2">
      <c r="A8" t="s">
        <v>612</v>
      </c>
      <c r="B8" s="591">
        <v>0</v>
      </c>
      <c r="C8" s="73">
        <v>-100</v>
      </c>
      <c r="D8" s="95">
        <v>0.47238000000000002</v>
      </c>
      <c r="E8" s="187">
        <v>-36.185561439533124</v>
      </c>
      <c r="F8" s="95">
        <v>0.79937999999999998</v>
      </c>
      <c r="G8" s="187">
        <v>-37.896797650678224</v>
      </c>
      <c r="H8" s="482">
        <v>100</v>
      </c>
    </row>
    <row r="9" spans="1:8" x14ac:dyDescent="0.2">
      <c r="A9" s="189" t="s">
        <v>246</v>
      </c>
      <c r="B9" s="188">
        <v>0</v>
      </c>
      <c r="C9" s="189">
        <v>-100</v>
      </c>
      <c r="D9" s="188">
        <v>0.47238000000000002</v>
      </c>
      <c r="E9" s="189">
        <v>-91.392869116510937</v>
      </c>
      <c r="F9" s="188">
        <v>0.79937999999999998</v>
      </c>
      <c r="G9" s="189">
        <v>-92.058755158361976</v>
      </c>
      <c r="H9" s="189">
        <v>100</v>
      </c>
    </row>
    <row r="10" spans="1:8" x14ac:dyDescent="0.2">
      <c r="A10" s="565" t="s">
        <v>247</v>
      </c>
      <c r="B10" s="697">
        <f>B9/'Consumo PP'!B11*100</f>
        <v>0</v>
      </c>
      <c r="C10" s="630"/>
      <c r="D10" s="697">
        <f>D9/'Consumo PP'!D11*100</f>
        <v>1.2293978156089848E-3</v>
      </c>
      <c r="E10" s="630"/>
      <c r="F10" s="697">
        <f>F9/'Consumo PP'!F11*100</f>
        <v>1.3980822972636249E-3</v>
      </c>
      <c r="G10" s="565"/>
      <c r="H10" s="629"/>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91"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D5:D8 B5:B8">
    <cfRule type="cellIs" dxfId="142" priority="89" operator="between">
      <formula>0.00001</formula>
      <formula>0.499</formula>
    </cfRule>
  </conditionalFormatting>
  <conditionalFormatting sqref="G5">
    <cfRule type="cellIs" dxfId="140" priority="86" operator="between">
      <formula>0.00001</formula>
      <formula>0.499</formula>
    </cfRule>
  </conditionalFormatting>
  <conditionalFormatting sqref="D7 B7">
    <cfRule type="cellIs" dxfId="139" priority="68" operator="between">
      <formula>0.00001</formula>
      <formula>0.499</formula>
    </cfRule>
  </conditionalFormatting>
  <conditionalFormatting sqref="D7">
    <cfRule type="cellIs" dxfId="138" priority="62" operator="between">
      <formula>0.00001</formula>
      <formula>0.499</formula>
    </cfRule>
  </conditionalFormatting>
  <conditionalFormatting sqref="D8 B8">
    <cfRule type="cellIs" dxfId="137" priority="66" operator="between">
      <formula>0.00001</formula>
      <formula>0.499</formula>
    </cfRule>
  </conditionalFormatting>
  <conditionalFormatting sqref="B5">
    <cfRule type="cellIs" dxfId="136" priority="63" operator="between">
      <formula>0.00001</formula>
      <formula>0.499</formula>
    </cfRule>
  </conditionalFormatting>
  <conditionalFormatting sqref="B5">
    <cfRule type="cellIs" dxfId="135" priority="64" operator="between">
      <formula>0.00001</formula>
      <formula>0.499</formula>
    </cfRule>
  </conditionalFormatting>
  <conditionalFormatting sqref="F8">
    <cfRule type="cellIs" dxfId="134" priority="58" operator="between">
      <formula>0.00001</formula>
      <formula>0.499</formula>
    </cfRule>
  </conditionalFormatting>
  <conditionalFormatting sqref="F8">
    <cfRule type="cellIs" dxfId="133" priority="57" operator="between">
      <formula>0.00001</formula>
      <formula>0.499</formula>
    </cfRule>
  </conditionalFormatting>
  <conditionalFormatting sqref="B6">
    <cfRule type="cellIs" dxfId="132" priority="55" operator="between">
      <formula>0.00001</formula>
      <formula>0.499</formula>
    </cfRule>
  </conditionalFormatting>
  <conditionalFormatting sqref="B6">
    <cfRule type="cellIs" dxfId="131" priority="54" operator="between">
      <formula>0.00001</formula>
      <formula>0.499</formula>
    </cfRule>
  </conditionalFormatting>
  <conditionalFormatting sqref="B6">
    <cfRule type="cellIs" dxfId="130" priority="53" operator="between">
      <formula>0.00001</formula>
      <formula>0.499</formula>
    </cfRule>
  </conditionalFormatting>
  <conditionalFormatting sqref="D5:D7">
    <cfRule type="cellIs" dxfId="129" priority="33" operator="between">
      <formula>0.00001</formula>
      <formula>0.499</formula>
    </cfRule>
  </conditionalFormatting>
  <conditionalFormatting sqref="D5:D7">
    <cfRule type="cellIs" dxfId="128" priority="32" operator="between">
      <formula>0.00001</formula>
      <formula>0.499</formula>
    </cfRule>
  </conditionalFormatting>
  <conditionalFormatting sqref="D5:D7">
    <cfRule type="cellIs" dxfId="127" priority="31" operator="between">
      <formula>0.00001</formula>
      <formula>0.499</formula>
    </cfRule>
  </conditionalFormatting>
  <conditionalFormatting sqref="D5:D7">
    <cfRule type="cellIs" dxfId="126" priority="30" operator="between">
      <formula>0.00001</formula>
      <formula>0.499</formula>
    </cfRule>
  </conditionalFormatting>
  <conditionalFormatting sqref="F5:F7">
    <cfRule type="cellIs" dxfId="13" priority="14" operator="between">
      <formula>0.00001</formula>
      <formula>0.499</formula>
    </cfRule>
  </conditionalFormatting>
  <conditionalFormatting sqref="F7">
    <cfRule type="cellIs" dxfId="12" priority="13" operator="between">
      <formula>0.00001</formula>
      <formula>0.499</formula>
    </cfRule>
  </conditionalFormatting>
  <conditionalFormatting sqref="F7">
    <cfRule type="cellIs" dxfId="11" priority="12" operator="between">
      <formula>0.00001</formula>
      <formula>0.499</formula>
    </cfRule>
  </conditionalFormatting>
  <conditionalFormatting sqref="F5:F7">
    <cfRule type="cellIs" dxfId="10" priority="11" operator="between">
      <formula>0.00001</formula>
      <formula>0.499</formula>
    </cfRule>
  </conditionalFormatting>
  <conditionalFormatting sqref="F5:F7">
    <cfRule type="cellIs" dxfId="9" priority="10" operator="between">
      <formula>0.00001</formula>
      <formula>0.499</formula>
    </cfRule>
  </conditionalFormatting>
  <conditionalFormatting sqref="F5:F7">
    <cfRule type="cellIs" dxfId="8" priority="9" operator="between">
      <formula>0.00001</formula>
      <formula>0.499</formula>
    </cfRule>
  </conditionalFormatting>
  <conditionalFormatting sqref="F5:F7">
    <cfRule type="cellIs" dxfId="7" priority="8" operator="between">
      <formula>0.00001</formula>
      <formula>0.499</formula>
    </cfRule>
  </conditionalFormatting>
  <conditionalFormatting sqref="H5:H7">
    <cfRule type="cellIs" dxfId="6" priority="7" operator="between">
      <formula>0.00001</formula>
      <formula>0.499</formula>
    </cfRule>
  </conditionalFormatting>
  <conditionalFormatting sqref="H7">
    <cfRule type="cellIs" dxfId="5" priority="6" operator="between">
      <formula>0.00001</formula>
      <formula>0.499</formula>
    </cfRule>
  </conditionalFormatting>
  <conditionalFormatting sqref="H7">
    <cfRule type="cellIs" dxfId="4" priority="5" operator="between">
      <formula>0.00001</formula>
      <formula>0.499</formula>
    </cfRule>
  </conditionalFormatting>
  <conditionalFormatting sqref="H5:H7">
    <cfRule type="cellIs" dxfId="3" priority="4" operator="between">
      <formula>0.00001</formula>
      <formula>0.499</formula>
    </cfRule>
  </conditionalFormatting>
  <conditionalFormatting sqref="H5:H7">
    <cfRule type="cellIs" dxfId="2" priority="3" operator="between">
      <formula>0.00001</formula>
      <formula>0.499</formula>
    </cfRule>
  </conditionalFormatting>
  <conditionalFormatting sqref="H5:H7">
    <cfRule type="cellIs" dxfId="1" priority="2" operator="between">
      <formula>0.00001</formula>
      <formula>0.499</formula>
    </cfRule>
  </conditionalFormatting>
  <conditionalFormatting sqref="H5:H7">
    <cfRule type="cellIs" dxfId="0"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7"/>
      <c r="C1" s="1"/>
      <c r="D1" s="1"/>
      <c r="E1" s="1"/>
      <c r="F1" s="1"/>
      <c r="G1" s="1"/>
    </row>
    <row r="2" spans="1:7" x14ac:dyDescent="0.2">
      <c r="A2" s="1"/>
      <c r="B2" s="1"/>
      <c r="C2" s="1"/>
      <c r="D2" s="1"/>
      <c r="E2" s="1"/>
      <c r="F2" s="1"/>
      <c r="G2" s="55" t="s">
        <v>151</v>
      </c>
    </row>
    <row r="3" spans="1:7" x14ac:dyDescent="0.2">
      <c r="A3" s="56"/>
      <c r="B3" s="767">
        <f>INDICE!A3</f>
        <v>44774</v>
      </c>
      <c r="C3" s="767"/>
      <c r="D3" s="766" t="s">
        <v>115</v>
      </c>
      <c r="E3" s="766"/>
      <c r="F3" s="766" t="s">
        <v>116</v>
      </c>
      <c r="G3" s="766"/>
    </row>
    <row r="4" spans="1:7" x14ac:dyDescent="0.2">
      <c r="A4" s="66"/>
      <c r="B4" s="618" t="s">
        <v>47</v>
      </c>
      <c r="C4" s="197" t="s">
        <v>449</v>
      </c>
      <c r="D4" s="618" t="s">
        <v>47</v>
      </c>
      <c r="E4" s="197" t="s">
        <v>449</v>
      </c>
      <c r="F4" s="618" t="s">
        <v>47</v>
      </c>
      <c r="G4" s="197" t="s">
        <v>449</v>
      </c>
    </row>
    <row r="5" spans="1:7" ht="15" x14ac:dyDescent="0.25">
      <c r="A5" s="422" t="s">
        <v>114</v>
      </c>
      <c r="B5" s="425">
        <v>5525.2539999999999</v>
      </c>
      <c r="C5" s="423">
        <v>1.2165764796679455</v>
      </c>
      <c r="D5" s="424">
        <v>43204.682000000001</v>
      </c>
      <c r="E5" s="423">
        <v>14.213144682829427</v>
      </c>
      <c r="F5" s="426">
        <v>64423.873</v>
      </c>
      <c r="G5" s="423">
        <v>14.86803709440421</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64">
        <f>INDICE!A3</f>
        <v>44774</v>
      </c>
      <c r="C3" s="765"/>
      <c r="D3" s="765" t="s">
        <v>115</v>
      </c>
      <c r="E3" s="765"/>
      <c r="F3" s="765" t="s">
        <v>116</v>
      </c>
      <c r="G3" s="765"/>
      <c r="H3" s="765"/>
    </row>
    <row r="4" spans="1:8" x14ac:dyDescent="0.2">
      <c r="A4" s="66"/>
      <c r="B4" s="63" t="s">
        <v>47</v>
      </c>
      <c r="C4" s="63" t="s">
        <v>421</v>
      </c>
      <c r="D4" s="63" t="s">
        <v>47</v>
      </c>
      <c r="E4" s="63" t="s">
        <v>421</v>
      </c>
      <c r="F4" s="63" t="s">
        <v>47</v>
      </c>
      <c r="G4" s="64" t="s">
        <v>421</v>
      </c>
      <c r="H4" s="64" t="s">
        <v>121</v>
      </c>
    </row>
    <row r="5" spans="1:8" x14ac:dyDescent="0.2">
      <c r="A5" s="3" t="s">
        <v>513</v>
      </c>
      <c r="B5" s="307">
        <v>87.554000000000002</v>
      </c>
      <c r="C5" s="72">
        <v>-17.381621907260271</v>
      </c>
      <c r="D5" s="71">
        <v>787.17</v>
      </c>
      <c r="E5" s="72">
        <v>15.4010235780665</v>
      </c>
      <c r="F5" s="71">
        <v>1345.0229999999999</v>
      </c>
      <c r="G5" s="72">
        <v>33.419335255729251</v>
      </c>
      <c r="H5" s="310">
        <v>2.1241813730546242</v>
      </c>
    </row>
    <row r="6" spans="1:8" x14ac:dyDescent="0.2">
      <c r="A6" s="3" t="s">
        <v>48</v>
      </c>
      <c r="B6" s="308">
        <v>877.21900000000005</v>
      </c>
      <c r="C6" s="59">
        <v>-2.16008280298822</v>
      </c>
      <c r="D6" s="58">
        <v>6785.5690000000004</v>
      </c>
      <c r="E6" s="59">
        <v>10.0537555756164</v>
      </c>
      <c r="F6" s="58">
        <v>10287.740999999998</v>
      </c>
      <c r="G6" s="59">
        <v>16.349652627376539</v>
      </c>
      <c r="H6" s="311">
        <v>16.247326479183148</v>
      </c>
    </row>
    <row r="7" spans="1:8" x14ac:dyDescent="0.2">
      <c r="A7" s="3" t="s">
        <v>49</v>
      </c>
      <c r="B7" s="308">
        <v>824.18700000000001</v>
      </c>
      <c r="C7" s="59">
        <v>-0.16159492005655335</v>
      </c>
      <c r="D7" s="58">
        <v>6615.509</v>
      </c>
      <c r="E7" s="59">
        <v>20.123266222610987</v>
      </c>
      <c r="F7" s="58">
        <v>9802.5450000000001</v>
      </c>
      <c r="G7" s="59">
        <v>22.426174015096734</v>
      </c>
      <c r="H7" s="311">
        <v>15.481061288565137</v>
      </c>
    </row>
    <row r="8" spans="1:8" x14ac:dyDescent="0.2">
      <c r="A8" s="3" t="s">
        <v>122</v>
      </c>
      <c r="B8" s="308">
        <v>2228.1279999999997</v>
      </c>
      <c r="C8" s="59">
        <v>3.1062442329993103</v>
      </c>
      <c r="D8" s="58">
        <v>17584.571</v>
      </c>
      <c r="E8" s="59">
        <v>10.907902190025657</v>
      </c>
      <c r="F8" s="58">
        <v>26035.919000000002</v>
      </c>
      <c r="G8" s="59">
        <v>9.744550596648299</v>
      </c>
      <c r="H8" s="311">
        <v>41.118266505598037</v>
      </c>
    </row>
    <row r="9" spans="1:8" x14ac:dyDescent="0.2">
      <c r="A9" s="3" t="s">
        <v>123</v>
      </c>
      <c r="B9" s="308">
        <v>338.79500000000002</v>
      </c>
      <c r="C9" s="59">
        <v>31.021347358651109</v>
      </c>
      <c r="D9" s="58">
        <v>2463.8669999999997</v>
      </c>
      <c r="E9" s="59">
        <v>82.786230943284252</v>
      </c>
      <c r="F9" s="58">
        <v>3760.5369999999998</v>
      </c>
      <c r="G9" s="73">
        <v>113.01113957147824</v>
      </c>
      <c r="H9" s="311">
        <v>5.9389784770094778</v>
      </c>
    </row>
    <row r="10" spans="1:8" x14ac:dyDescent="0.2">
      <c r="A10" s="66" t="s">
        <v>604</v>
      </c>
      <c r="B10" s="309">
        <v>1045.2920000000017</v>
      </c>
      <c r="C10" s="75">
        <v>-5.4247504408506719</v>
      </c>
      <c r="D10" s="74">
        <v>8086.8679999999986</v>
      </c>
      <c r="E10" s="75">
        <v>6.0903158570288021</v>
      </c>
      <c r="F10" s="74">
        <v>12087.827999999998</v>
      </c>
      <c r="G10" s="75">
        <v>3.4535473012729403</v>
      </c>
      <c r="H10" s="312">
        <v>19.090185876589569</v>
      </c>
    </row>
    <row r="11" spans="1:8" x14ac:dyDescent="0.2">
      <c r="A11" s="76" t="s">
        <v>114</v>
      </c>
      <c r="B11" s="77">
        <v>5401.1750000000011</v>
      </c>
      <c r="C11" s="78">
        <v>0.90162139784851347</v>
      </c>
      <c r="D11" s="77">
        <v>42323.554000000004</v>
      </c>
      <c r="E11" s="78">
        <v>13.831878140619908</v>
      </c>
      <c r="F11" s="77">
        <v>63319.593000000001</v>
      </c>
      <c r="G11" s="78">
        <v>15.061796868321933</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86">
        <f>INDICE!A3</f>
        <v>44774</v>
      </c>
      <c r="B3" s="786">
        <v>41671</v>
      </c>
      <c r="C3" s="787">
        <v>41671</v>
      </c>
      <c r="D3" s="786">
        <v>41671</v>
      </c>
      <c r="E3" s="786">
        <v>41671</v>
      </c>
      <c r="F3" s="15"/>
    </row>
    <row r="4" spans="1:7" ht="15" x14ac:dyDescent="0.25">
      <c r="A4" s="1" t="s">
        <v>30</v>
      </c>
      <c r="B4" s="619">
        <v>0</v>
      </c>
      <c r="C4" s="428"/>
      <c r="D4" s="15" t="s">
        <v>251</v>
      </c>
      <c r="E4" s="491">
        <v>5401.1750000000011</v>
      </c>
    </row>
    <row r="5" spans="1:7" x14ac:dyDescent="0.2">
      <c r="A5" s="1" t="s">
        <v>252</v>
      </c>
      <c r="B5" s="166">
        <v>5580.3639999999996</v>
      </c>
      <c r="C5" s="239"/>
      <c r="D5" s="1" t="s">
        <v>253</v>
      </c>
      <c r="E5" s="166">
        <v>-361.56599999999997</v>
      </c>
    </row>
    <row r="6" spans="1:7" x14ac:dyDescent="0.2">
      <c r="A6" s="1" t="s">
        <v>473</v>
      </c>
      <c r="B6" s="166">
        <v>-118.121</v>
      </c>
      <c r="C6" s="239"/>
      <c r="D6" s="1" t="s">
        <v>254</v>
      </c>
      <c r="E6" s="166">
        <v>131.88651000000027</v>
      </c>
    </row>
    <row r="7" spans="1:7" x14ac:dyDescent="0.2">
      <c r="A7" s="1" t="s">
        <v>474</v>
      </c>
      <c r="B7" s="166">
        <v>193.81600000000032</v>
      </c>
      <c r="C7" s="239"/>
      <c r="D7" s="1" t="s">
        <v>475</v>
      </c>
      <c r="E7" s="166">
        <v>1377.8530000000001</v>
      </c>
    </row>
    <row r="8" spans="1:7" x14ac:dyDescent="0.2">
      <c r="A8" s="1" t="s">
        <v>476</v>
      </c>
      <c r="B8" s="166">
        <v>-130.80500000000001</v>
      </c>
      <c r="C8" s="239"/>
      <c r="D8" s="1" t="s">
        <v>477</v>
      </c>
      <c r="E8" s="166">
        <v>-1626.3589999999999</v>
      </c>
    </row>
    <row r="9" spans="1:7" ht="15" x14ac:dyDescent="0.25">
      <c r="A9" s="173" t="s">
        <v>58</v>
      </c>
      <c r="B9" s="431">
        <v>5525.2539999999999</v>
      </c>
      <c r="C9" s="239"/>
      <c r="D9" s="1" t="s">
        <v>256</v>
      </c>
      <c r="E9" s="166">
        <v>32.289000000000001</v>
      </c>
    </row>
    <row r="10" spans="1:7" ht="15" x14ac:dyDescent="0.25">
      <c r="A10" s="1" t="s">
        <v>255</v>
      </c>
      <c r="B10" s="166">
        <v>-124.07899999999881</v>
      </c>
      <c r="C10" s="239"/>
      <c r="D10" s="173" t="s">
        <v>478</v>
      </c>
      <c r="E10" s="431">
        <v>4955.278510000001</v>
      </c>
      <c r="G10" s="503"/>
    </row>
    <row r="11" spans="1:7" ht="15" x14ac:dyDescent="0.25">
      <c r="A11" s="173" t="s">
        <v>251</v>
      </c>
      <c r="B11" s="431">
        <v>5401.1750000000011</v>
      </c>
      <c r="C11" s="429"/>
      <c r="D11" s="212"/>
      <c r="E11" s="421"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activeCell="F11" sqref="F11"/>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54" t="s">
        <v>480</v>
      </c>
      <c r="B1" s="754"/>
      <c r="C1" s="754"/>
      <c r="D1" s="754"/>
      <c r="E1" s="192"/>
      <c r="F1" s="192"/>
      <c r="G1" s="6"/>
      <c r="H1" s="6"/>
      <c r="I1" s="6"/>
      <c r="J1" s="6"/>
    </row>
    <row r="2" spans="1:10" ht="14.25" customHeight="1" x14ac:dyDescent="0.2">
      <c r="A2" s="754"/>
      <c r="B2" s="754"/>
      <c r="C2" s="754"/>
      <c r="D2" s="754"/>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47">
        <v>2018</v>
      </c>
      <c r="B5" s="641" t="s">
        <v>587</v>
      </c>
      <c r="C5" s="642">
        <v>13.27</v>
      </c>
      <c r="D5" s="197">
        <v>-4.9426934097421293</v>
      </c>
    </row>
    <row r="6" spans="1:10" ht="14.25" customHeight="1" x14ac:dyDescent="0.2">
      <c r="A6" s="710" t="s">
        <v>509</v>
      </c>
      <c r="B6" s="195" t="s">
        <v>588</v>
      </c>
      <c r="C6" s="714">
        <v>13.92</v>
      </c>
      <c r="D6" s="196">
        <v>4.8982667671439364</v>
      </c>
    </row>
    <row r="7" spans="1:10" ht="14.25" customHeight="1" x14ac:dyDescent="0.2">
      <c r="A7" s="710" t="s">
        <v>509</v>
      </c>
      <c r="B7" s="195" t="s">
        <v>589</v>
      </c>
      <c r="C7" s="714">
        <v>14.61</v>
      </c>
      <c r="D7" s="196">
        <v>4.9568965517241343</v>
      </c>
    </row>
    <row r="8" spans="1:10" ht="14.25" customHeight="1" x14ac:dyDescent="0.2">
      <c r="A8" s="710" t="s">
        <v>509</v>
      </c>
      <c r="B8" s="195" t="s">
        <v>590</v>
      </c>
      <c r="C8" s="714">
        <v>15.33</v>
      </c>
      <c r="D8" s="199">
        <v>4.928131416837787</v>
      </c>
    </row>
    <row r="9" spans="1:10" ht="14.25" customHeight="1" x14ac:dyDescent="0.2">
      <c r="A9" s="747">
        <v>2019</v>
      </c>
      <c r="B9" s="641" t="s">
        <v>591</v>
      </c>
      <c r="C9" s="642">
        <v>14.57</v>
      </c>
      <c r="D9" s="197">
        <v>-4.9575994781474213</v>
      </c>
    </row>
    <row r="10" spans="1:10" ht="14.25" customHeight="1" x14ac:dyDescent="0.2">
      <c r="A10" s="710" t="s">
        <v>509</v>
      </c>
      <c r="B10" s="195" t="s">
        <v>592</v>
      </c>
      <c r="C10" s="714">
        <v>13.86</v>
      </c>
      <c r="D10" s="196">
        <v>-4.8730267673301357</v>
      </c>
    </row>
    <row r="11" spans="1:10" ht="14.25" customHeight="1" x14ac:dyDescent="0.2">
      <c r="A11" s="710" t="s">
        <v>509</v>
      </c>
      <c r="B11" s="195" t="s">
        <v>594</v>
      </c>
      <c r="C11" s="714">
        <v>13.17</v>
      </c>
      <c r="D11" s="196">
        <v>-4.9783549783549752</v>
      </c>
    </row>
    <row r="12" spans="1:10" ht="14.25" customHeight="1" x14ac:dyDescent="0.2">
      <c r="A12" s="710" t="s">
        <v>509</v>
      </c>
      <c r="B12" s="195" t="s">
        <v>595</v>
      </c>
      <c r="C12" s="714">
        <v>12.77</v>
      </c>
      <c r="D12" s="196">
        <v>-3.0372057706909672</v>
      </c>
    </row>
    <row r="13" spans="1:10" ht="14.25" customHeight="1" x14ac:dyDescent="0.2">
      <c r="A13" s="710" t="s">
        <v>509</v>
      </c>
      <c r="B13" s="195" t="s">
        <v>597</v>
      </c>
      <c r="C13" s="714">
        <v>12.15</v>
      </c>
      <c r="D13" s="196">
        <v>-4.8551292090837839</v>
      </c>
    </row>
    <row r="14" spans="1:10" ht="14.25" customHeight="1" x14ac:dyDescent="0.2">
      <c r="A14" s="711" t="s">
        <v>509</v>
      </c>
      <c r="B14" s="198" t="s">
        <v>599</v>
      </c>
      <c r="C14" s="627">
        <v>12.74</v>
      </c>
      <c r="D14" s="199">
        <v>4.8559670781892992</v>
      </c>
    </row>
    <row r="15" spans="1:10" ht="14.25" customHeight="1" x14ac:dyDescent="0.2">
      <c r="A15" s="747">
        <v>2020</v>
      </c>
      <c r="B15" s="641" t="s">
        <v>616</v>
      </c>
      <c r="C15" s="642">
        <v>13.37</v>
      </c>
      <c r="D15" s="197">
        <v>4.9450549450549373</v>
      </c>
    </row>
    <row r="16" spans="1:10" ht="14.25" customHeight="1" x14ac:dyDescent="0.2">
      <c r="A16" s="710" t="s">
        <v>509</v>
      </c>
      <c r="B16" s="195" t="s">
        <v>622</v>
      </c>
      <c r="C16" s="714">
        <v>12.71</v>
      </c>
      <c r="D16" s="196">
        <v>-4.9364248317127783</v>
      </c>
      <c r="F16" s="3" t="s">
        <v>369</v>
      </c>
    </row>
    <row r="17" spans="1:4" ht="14.25" customHeight="1" x14ac:dyDescent="0.2">
      <c r="A17" s="710" t="s">
        <v>509</v>
      </c>
      <c r="B17" s="195" t="s">
        <v>623</v>
      </c>
      <c r="C17" s="714">
        <v>12.09</v>
      </c>
      <c r="D17" s="196">
        <v>-4.8780487804878128</v>
      </c>
    </row>
    <row r="18" spans="1:4" ht="14.25" customHeight="1" x14ac:dyDescent="0.2">
      <c r="A18" s="711" t="s">
        <v>509</v>
      </c>
      <c r="B18" s="198" t="s">
        <v>625</v>
      </c>
      <c r="C18" s="627">
        <v>12.68</v>
      </c>
      <c r="D18" s="199">
        <v>4.8800661703887496</v>
      </c>
    </row>
    <row r="19" spans="1:4" ht="14.25" customHeight="1" x14ac:dyDescent="0.2">
      <c r="A19" s="747">
        <v>2021</v>
      </c>
      <c r="B19" s="641" t="s">
        <v>626</v>
      </c>
      <c r="C19" s="642">
        <v>13.3</v>
      </c>
      <c r="D19" s="197">
        <v>4.8895899053627838</v>
      </c>
    </row>
    <row r="20" spans="1:4" ht="14.25" customHeight="1" x14ac:dyDescent="0.2">
      <c r="A20" s="710" t="s">
        <v>509</v>
      </c>
      <c r="B20" s="195" t="s">
        <v>627</v>
      </c>
      <c r="C20" s="714">
        <v>13.96</v>
      </c>
      <c r="D20" s="196">
        <v>4.9624060150375948</v>
      </c>
    </row>
    <row r="21" spans="1:4" ht="14.25" customHeight="1" x14ac:dyDescent="0.2">
      <c r="A21" s="710" t="s">
        <v>509</v>
      </c>
      <c r="B21" s="195" t="s">
        <v>632</v>
      </c>
      <c r="C21" s="714">
        <v>14.64</v>
      </c>
      <c r="D21" s="196">
        <v>4.871060171919769</v>
      </c>
    </row>
    <row r="22" spans="1:4" ht="14.25" customHeight="1" x14ac:dyDescent="0.2">
      <c r="A22" s="710" t="s">
        <v>509</v>
      </c>
      <c r="B22" s="195" t="s">
        <v>639</v>
      </c>
      <c r="C22" s="714">
        <v>15.37</v>
      </c>
      <c r="D22" s="196">
        <v>4.9863387978141978</v>
      </c>
    </row>
    <row r="23" spans="1:4" ht="14.25" customHeight="1" x14ac:dyDescent="0.2">
      <c r="A23" s="710" t="s">
        <v>509</v>
      </c>
      <c r="B23" s="195" t="s">
        <v>644</v>
      </c>
      <c r="C23" s="714">
        <v>16.12</v>
      </c>
      <c r="D23" s="196">
        <v>4.8796356538711896</v>
      </c>
    </row>
    <row r="24" spans="1:4" ht="14.25" customHeight="1" x14ac:dyDescent="0.2">
      <c r="A24" s="711" t="s">
        <v>509</v>
      </c>
      <c r="B24" s="198" t="s">
        <v>661</v>
      </c>
      <c r="C24" s="627">
        <v>16.920000000000002</v>
      </c>
      <c r="D24" s="199">
        <v>4.9627791563275476</v>
      </c>
    </row>
    <row r="25" spans="1:4" ht="14.25" customHeight="1" x14ac:dyDescent="0.2">
      <c r="A25" s="747">
        <v>2022</v>
      </c>
      <c r="B25" s="641" t="s">
        <v>671</v>
      </c>
      <c r="C25" s="642">
        <v>17.75</v>
      </c>
      <c r="D25" s="197">
        <v>4.905437352245853</v>
      </c>
    </row>
    <row r="26" spans="1:4" ht="14.25" customHeight="1" x14ac:dyDescent="0.2">
      <c r="A26" s="710" t="s">
        <v>509</v>
      </c>
      <c r="B26" s="195" t="s">
        <v>676</v>
      </c>
      <c r="C26" s="714">
        <v>18.63</v>
      </c>
      <c r="D26" s="196">
        <v>4.9577464788732337</v>
      </c>
    </row>
    <row r="27" spans="1:4" ht="14.25" customHeight="1" x14ac:dyDescent="0.2">
      <c r="A27" s="711" t="s">
        <v>509</v>
      </c>
      <c r="B27" s="198" t="s">
        <v>688</v>
      </c>
      <c r="C27" s="627">
        <v>19.55</v>
      </c>
      <c r="D27" s="199">
        <v>4.9382716049382811</v>
      </c>
    </row>
    <row r="28" spans="1:4" ht="14.25" customHeight="1" x14ac:dyDescent="0.2">
      <c r="A28" s="643"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578</v>
      </c>
      <c r="B1" s="53"/>
      <c r="C1" s="53"/>
      <c r="D1" s="53"/>
      <c r="E1" s="53"/>
      <c r="F1" s="6"/>
    </row>
    <row r="2" spans="1:6" x14ac:dyDescent="0.2">
      <c r="A2" s="54"/>
      <c r="B2" s="54"/>
      <c r="C2" s="54"/>
      <c r="D2" s="54"/>
      <c r="E2" s="54"/>
      <c r="F2" s="55" t="s">
        <v>105</v>
      </c>
    </row>
    <row r="3" spans="1:6" ht="14.65" customHeight="1" x14ac:dyDescent="0.2">
      <c r="A3" s="56"/>
      <c r="B3" s="756" t="s">
        <v>689</v>
      </c>
      <c r="C3" s="758" t="s">
        <v>420</v>
      </c>
      <c r="D3" s="756" t="s">
        <v>630</v>
      </c>
      <c r="E3" s="758" t="s">
        <v>420</v>
      </c>
      <c r="F3" s="760" t="s">
        <v>690</v>
      </c>
    </row>
    <row r="4" spans="1:6" ht="14.65" customHeight="1" x14ac:dyDescent="0.2">
      <c r="A4" s="501"/>
      <c r="B4" s="757"/>
      <c r="C4" s="759"/>
      <c r="D4" s="757"/>
      <c r="E4" s="759"/>
      <c r="F4" s="761"/>
    </row>
    <row r="5" spans="1:6" x14ac:dyDescent="0.2">
      <c r="A5" s="3" t="s">
        <v>107</v>
      </c>
      <c r="B5" s="95">
        <v>3375.7267602942579</v>
      </c>
      <c r="C5" s="187">
        <v>2.8816113807221191</v>
      </c>
      <c r="D5" s="95">
        <v>3099.8440336295016</v>
      </c>
      <c r="E5" s="187">
        <v>2.7968261424149707</v>
      </c>
      <c r="F5" s="187">
        <v>8.8998905645499402</v>
      </c>
    </row>
    <row r="6" spans="1:6" x14ac:dyDescent="0.2">
      <c r="A6" s="3" t="s">
        <v>108</v>
      </c>
      <c r="B6" s="95">
        <v>49639.424498423614</v>
      </c>
      <c r="C6" s="187">
        <v>42.373551156339765</v>
      </c>
      <c r="D6" s="95">
        <v>45689.524218973907</v>
      </c>
      <c r="E6" s="187">
        <v>41.223253293975667</v>
      </c>
      <c r="F6" s="187">
        <v>8.6450895406991251</v>
      </c>
    </row>
    <row r="7" spans="1:6" x14ac:dyDescent="0.2">
      <c r="A7" s="3" t="s">
        <v>109</v>
      </c>
      <c r="B7" s="95">
        <v>29365.525772464589</v>
      </c>
      <c r="C7" s="187">
        <v>25.06720456825316</v>
      </c>
      <c r="D7" s="95">
        <v>27915.389477387547</v>
      </c>
      <c r="E7" s="187">
        <v>25.186586879546489</v>
      </c>
      <c r="F7" s="187">
        <v>5.1947557323235749</v>
      </c>
    </row>
    <row r="8" spans="1:6" x14ac:dyDescent="0.2">
      <c r="A8" s="3" t="s">
        <v>110</v>
      </c>
      <c r="B8" s="95">
        <v>14713.667113791986</v>
      </c>
      <c r="C8" s="187">
        <v>12.559982966027702</v>
      </c>
      <c r="D8" s="95">
        <v>15174</v>
      </c>
      <c r="E8" s="187">
        <v>13.690701669049568</v>
      </c>
      <c r="F8" s="187">
        <v>-3.0336950455253349</v>
      </c>
    </row>
    <row r="9" spans="1:6" x14ac:dyDescent="0.2">
      <c r="A9" s="3" t="s">
        <v>111</v>
      </c>
      <c r="B9" s="95">
        <v>19429.429420310327</v>
      </c>
      <c r="C9" s="187">
        <v>16.585484819755671</v>
      </c>
      <c r="D9" s="95">
        <v>18133.875130600936</v>
      </c>
      <c r="E9" s="187">
        <v>16.361241236118008</v>
      </c>
      <c r="F9" s="187">
        <v>7.1443873986048443</v>
      </c>
    </row>
    <row r="10" spans="1:6" x14ac:dyDescent="0.2">
      <c r="A10" s="3" t="s">
        <v>112</v>
      </c>
      <c r="B10" s="95">
        <v>547.42269155440908</v>
      </c>
      <c r="C10" s="187">
        <v>0.46729476941173237</v>
      </c>
      <c r="D10" s="95">
        <v>539.72217445304284</v>
      </c>
      <c r="E10" s="187">
        <v>0.48696291515798967</v>
      </c>
      <c r="F10" s="187">
        <v>1.4267557395006027</v>
      </c>
    </row>
    <row r="11" spans="1:6" x14ac:dyDescent="0.2">
      <c r="A11" s="3" t="s">
        <v>113</v>
      </c>
      <c r="B11" s="95">
        <v>75.99377987962157</v>
      </c>
      <c r="C11" s="187">
        <v>6.4870339489834922E-2</v>
      </c>
      <c r="D11" s="95">
        <v>281.9934651762685</v>
      </c>
      <c r="E11" s="187">
        <v>0.25442786373730136</v>
      </c>
      <c r="F11" s="187">
        <v>-73.051226618985879</v>
      </c>
    </row>
    <row r="12" spans="1:6" x14ac:dyDescent="0.2">
      <c r="A12" s="60" t="s">
        <v>114</v>
      </c>
      <c r="B12" s="471">
        <v>117147.19003671882</v>
      </c>
      <c r="C12" s="472">
        <v>100</v>
      </c>
      <c r="D12" s="471">
        <v>110834.34850022121</v>
      </c>
      <c r="E12" s="472">
        <v>100</v>
      </c>
      <c r="F12" s="472">
        <v>5.695744705428579</v>
      </c>
    </row>
    <row r="13" spans="1:6" x14ac:dyDescent="0.2">
      <c r="A13" s="725" t="s">
        <v>691</v>
      </c>
      <c r="B13" s="3"/>
      <c r="C13" s="3"/>
      <c r="D13" s="3"/>
      <c r="E13" s="3"/>
      <c r="F13" s="55" t="s">
        <v>570</v>
      </c>
    </row>
    <row r="14" spans="1:6" x14ac:dyDescent="0.2">
      <c r="A14" s="473"/>
      <c r="B14" s="1"/>
      <c r="C14" s="1"/>
      <c r="D14" s="1"/>
      <c r="E14" s="1"/>
      <c r="F14" s="1"/>
    </row>
    <row r="15" spans="1:6" x14ac:dyDescent="0.2">
      <c r="A15" s="50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682</v>
      </c>
      <c r="B1" s="53"/>
      <c r="C1" s="53"/>
      <c r="D1" s="6"/>
      <c r="E1" s="6"/>
      <c r="F1" s="6"/>
    </row>
    <row r="2" spans="1:6" x14ac:dyDescent="0.2">
      <c r="A2" s="54"/>
      <c r="B2" s="54"/>
      <c r="C2" s="54"/>
      <c r="D2" s="65"/>
      <c r="E2" s="65"/>
      <c r="F2" s="55" t="s">
        <v>259</v>
      </c>
    </row>
    <row r="3" spans="1:6" x14ac:dyDescent="0.2">
      <c r="A3" s="56"/>
      <c r="B3" s="767" t="s">
        <v>260</v>
      </c>
      <c r="C3" s="767"/>
      <c r="D3" s="767"/>
      <c r="E3" s="766" t="s">
        <v>261</v>
      </c>
      <c r="F3" s="766"/>
    </row>
    <row r="4" spans="1:6" x14ac:dyDescent="0.2">
      <c r="A4" s="66"/>
      <c r="B4" s="201" t="s">
        <v>698</v>
      </c>
      <c r="C4" s="202" t="s">
        <v>695</v>
      </c>
      <c r="D4" s="201" t="s">
        <v>699</v>
      </c>
      <c r="E4" s="185" t="s">
        <v>262</v>
      </c>
      <c r="F4" s="184" t="s">
        <v>263</v>
      </c>
    </row>
    <row r="5" spans="1:6" x14ac:dyDescent="0.2">
      <c r="A5" s="430" t="s">
        <v>483</v>
      </c>
      <c r="B5" s="90">
        <v>181.13467060322583</v>
      </c>
      <c r="C5" s="90">
        <v>200.72754374193548</v>
      </c>
      <c r="D5" s="90">
        <v>141.70980916451614</v>
      </c>
      <c r="E5" s="90">
        <v>-9.7609290551072281</v>
      </c>
      <c r="F5" s="90">
        <v>27.820841529000941</v>
      </c>
    </row>
    <row r="6" spans="1:6" x14ac:dyDescent="0.2">
      <c r="A6" s="66" t="s">
        <v>482</v>
      </c>
      <c r="B6" s="97">
        <v>184.67422128387096</v>
      </c>
      <c r="C6" s="199">
        <v>197.14236209677421</v>
      </c>
      <c r="D6" s="97">
        <v>126.45123841935487</v>
      </c>
      <c r="E6" s="97">
        <v>-6.3244351342319929</v>
      </c>
      <c r="F6" s="97">
        <v>46.043821786409943</v>
      </c>
    </row>
    <row r="7" spans="1:6" x14ac:dyDescent="0.2">
      <c r="F7" s="55" t="s">
        <v>570</v>
      </c>
    </row>
    <row r="8" spans="1:6" x14ac:dyDescent="0.2">
      <c r="A8" s="643" t="s">
        <v>681</v>
      </c>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54" t="s">
        <v>683</v>
      </c>
      <c r="B1" s="754"/>
      <c r="C1" s="754"/>
      <c r="D1" s="3"/>
      <c r="E1" s="3"/>
    </row>
    <row r="2" spans="1:38" x14ac:dyDescent="0.2">
      <c r="A2" s="755"/>
      <c r="B2" s="754"/>
      <c r="C2" s="754"/>
      <c r="D2" s="3"/>
      <c r="E2" s="55" t="s">
        <v>259</v>
      </c>
    </row>
    <row r="3" spans="1:38" x14ac:dyDescent="0.2">
      <c r="A3" s="57"/>
      <c r="B3" s="203" t="s">
        <v>264</v>
      </c>
      <c r="C3" s="203" t="s">
        <v>265</v>
      </c>
      <c r="D3" s="203" t="s">
        <v>266</v>
      </c>
      <c r="E3" s="203" t="s">
        <v>267</v>
      </c>
    </row>
    <row r="4" spans="1:38" x14ac:dyDescent="0.2">
      <c r="A4" s="204" t="s">
        <v>268</v>
      </c>
      <c r="B4" s="205">
        <v>181.13467060322583</v>
      </c>
      <c r="C4" s="206">
        <v>31.436595724526796</v>
      </c>
      <c r="D4" s="206">
        <v>47.411314059344221</v>
      </c>
      <c r="E4" s="206">
        <v>102.28676081935481</v>
      </c>
      <c r="F4" s="619"/>
      <c r="G4" s="619"/>
      <c r="H4" s="619"/>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269</v>
      </c>
      <c r="B5" s="208">
        <v>178.83548387096772</v>
      </c>
      <c r="C5" s="92">
        <v>28.553564651667116</v>
      </c>
      <c r="D5" s="92">
        <v>35.661564380590946</v>
      </c>
      <c r="E5" s="92">
        <v>114.62035483870966</v>
      </c>
      <c r="F5" s="619"/>
      <c r="G5" s="619"/>
      <c r="M5" s="620"/>
      <c r="N5" s="620"/>
      <c r="O5" s="620"/>
      <c r="P5" s="620"/>
      <c r="Q5" s="620"/>
      <c r="R5" s="620"/>
      <c r="S5" s="620"/>
      <c r="T5" s="620"/>
      <c r="U5" s="620"/>
      <c r="V5" s="620"/>
      <c r="W5" s="620"/>
      <c r="X5" s="620"/>
      <c r="Y5" s="620"/>
      <c r="Z5" s="620"/>
      <c r="AA5" s="620"/>
      <c r="AB5" s="620"/>
      <c r="AC5" s="620"/>
      <c r="AD5" s="620"/>
      <c r="AE5" s="283"/>
      <c r="AF5" s="283"/>
      <c r="AG5" s="283"/>
      <c r="AH5" s="283"/>
      <c r="AI5" s="283"/>
      <c r="AJ5" s="283"/>
      <c r="AK5" s="283"/>
      <c r="AL5" s="283"/>
    </row>
    <row r="6" spans="1:38" x14ac:dyDescent="0.2">
      <c r="A6" s="207" t="s">
        <v>270</v>
      </c>
      <c r="B6" s="208">
        <v>182.98064516129031</v>
      </c>
      <c r="C6" s="92">
        <v>30.496774193548386</v>
      </c>
      <c r="D6" s="92">
        <v>51.146096774193538</v>
      </c>
      <c r="E6" s="92">
        <v>101.33777419354838</v>
      </c>
      <c r="F6" s="619"/>
      <c r="G6" s="619"/>
      <c r="M6" s="620"/>
      <c r="N6" s="620"/>
      <c r="O6" s="620"/>
      <c r="P6" s="620"/>
      <c r="Q6" s="620"/>
      <c r="R6" s="620"/>
      <c r="S6" s="620"/>
      <c r="T6" s="620"/>
      <c r="U6" s="620"/>
      <c r="V6" s="620"/>
      <c r="W6" s="620"/>
      <c r="X6" s="620"/>
      <c r="Y6" s="620"/>
      <c r="Z6" s="620"/>
      <c r="AA6" s="620"/>
      <c r="AB6" s="620"/>
      <c r="AC6" s="620"/>
      <c r="AD6" s="620"/>
      <c r="AE6" s="283"/>
      <c r="AF6" s="283"/>
      <c r="AG6" s="283"/>
      <c r="AH6" s="283"/>
      <c r="AI6" s="283"/>
      <c r="AJ6" s="283"/>
      <c r="AK6" s="283"/>
      <c r="AL6" s="283"/>
    </row>
    <row r="7" spans="1:38" x14ac:dyDescent="0.2">
      <c r="A7" s="207" t="s">
        <v>233</v>
      </c>
      <c r="B7" s="208">
        <v>176.81025806451612</v>
      </c>
      <c r="C7" s="92">
        <v>30.686077845907757</v>
      </c>
      <c r="D7" s="92">
        <v>46.759212476672872</v>
      </c>
      <c r="E7" s="92">
        <v>99.364967741935487</v>
      </c>
      <c r="F7" s="619"/>
      <c r="G7" s="619"/>
      <c r="N7" s="620"/>
      <c r="O7" s="620"/>
      <c r="P7" s="620"/>
      <c r="Q7" s="620"/>
      <c r="R7" s="620"/>
      <c r="S7" s="620"/>
      <c r="T7" s="620"/>
      <c r="U7" s="620"/>
      <c r="V7" s="620"/>
      <c r="W7" s="620"/>
      <c r="X7" s="620"/>
      <c r="Y7" s="620"/>
      <c r="Z7" s="620"/>
      <c r="AA7" s="620"/>
      <c r="AB7" s="620"/>
      <c r="AC7" s="620"/>
      <c r="AD7" s="620"/>
      <c r="AE7" s="283"/>
      <c r="AF7" s="283"/>
      <c r="AG7" s="283"/>
      <c r="AH7" s="283"/>
      <c r="AI7" s="283"/>
      <c r="AJ7" s="283"/>
      <c r="AK7" s="283"/>
      <c r="AL7" s="283"/>
    </row>
    <row r="8" spans="1:38" x14ac:dyDescent="0.2">
      <c r="A8" s="207" t="s">
        <v>271</v>
      </c>
      <c r="B8" s="208">
        <v>160.00380645161289</v>
      </c>
      <c r="C8" s="92">
        <v>26.667301075268817</v>
      </c>
      <c r="D8" s="92">
        <v>37.183440860215036</v>
      </c>
      <c r="E8" s="92">
        <v>96.153064516129035</v>
      </c>
      <c r="F8" s="619"/>
      <c r="G8" s="619"/>
      <c r="N8" s="620"/>
      <c r="O8" s="620"/>
      <c r="P8" s="620"/>
      <c r="Q8" s="620"/>
      <c r="R8" s="620"/>
      <c r="S8" s="620"/>
      <c r="T8" s="620"/>
      <c r="U8" s="620"/>
      <c r="V8" s="620"/>
      <c r="W8" s="620"/>
      <c r="X8" s="620"/>
      <c r="Y8" s="620"/>
      <c r="Z8" s="620"/>
      <c r="AA8" s="620"/>
      <c r="AB8" s="620"/>
      <c r="AC8" s="620"/>
      <c r="AD8" s="620"/>
      <c r="AE8" s="283"/>
      <c r="AF8" s="283"/>
      <c r="AG8" s="283"/>
      <c r="AH8" s="283"/>
      <c r="AI8" s="283"/>
      <c r="AJ8" s="283"/>
      <c r="AK8" s="283"/>
      <c r="AL8" s="283"/>
    </row>
    <row r="9" spans="1:38" x14ac:dyDescent="0.2">
      <c r="A9" s="207" t="s">
        <v>272</v>
      </c>
      <c r="B9" s="208">
        <v>165.56474193548385</v>
      </c>
      <c r="C9" s="92">
        <v>26.434706695581458</v>
      </c>
      <c r="D9" s="92">
        <v>38.988615885063695</v>
      </c>
      <c r="E9" s="92">
        <v>100.1414193548387</v>
      </c>
      <c r="F9" s="619"/>
      <c r="G9" s="619"/>
    </row>
    <row r="10" spans="1:38" x14ac:dyDescent="0.2">
      <c r="A10" s="207" t="s">
        <v>273</v>
      </c>
      <c r="B10" s="208">
        <v>158.59364516129034</v>
      </c>
      <c r="C10" s="92">
        <v>31.718729032258068</v>
      </c>
      <c r="D10" s="92">
        <v>41.874400000000023</v>
      </c>
      <c r="E10" s="92">
        <v>85.000516129032249</v>
      </c>
      <c r="F10" s="619"/>
      <c r="G10" s="619"/>
    </row>
    <row r="11" spans="1:38" x14ac:dyDescent="0.2">
      <c r="A11" s="207" t="s">
        <v>274</v>
      </c>
      <c r="B11" s="208">
        <v>213.25948387096773</v>
      </c>
      <c r="C11" s="92">
        <v>42.651896774193546</v>
      </c>
      <c r="D11" s="92">
        <v>63.90368387096774</v>
      </c>
      <c r="E11" s="92">
        <v>106.70390322580644</v>
      </c>
      <c r="F11" s="619"/>
      <c r="G11" s="619"/>
    </row>
    <row r="12" spans="1:38" x14ac:dyDescent="0.2">
      <c r="A12" s="207" t="s">
        <v>275</v>
      </c>
      <c r="B12" s="208">
        <v>176.53548387096774</v>
      </c>
      <c r="C12" s="92">
        <v>29.42258064516129</v>
      </c>
      <c r="D12" s="92">
        <v>55.440161290322592</v>
      </c>
      <c r="E12" s="92">
        <v>91.672741935483856</v>
      </c>
      <c r="F12" s="619"/>
      <c r="G12" s="619"/>
    </row>
    <row r="13" spans="1:38" x14ac:dyDescent="0.2">
      <c r="A13" s="207" t="s">
        <v>276</v>
      </c>
      <c r="B13" s="208">
        <v>159.29725806451614</v>
      </c>
      <c r="C13" s="92">
        <v>28.725735060814383</v>
      </c>
      <c r="D13" s="92">
        <v>42.400748810153374</v>
      </c>
      <c r="E13" s="92">
        <v>88.170774193548382</v>
      </c>
      <c r="F13" s="619"/>
      <c r="G13" s="619"/>
    </row>
    <row r="14" spans="1:38" x14ac:dyDescent="0.2">
      <c r="A14" s="207" t="s">
        <v>205</v>
      </c>
      <c r="B14" s="208">
        <v>191.8</v>
      </c>
      <c r="C14" s="92">
        <v>31.966666666666672</v>
      </c>
      <c r="D14" s="92">
        <v>56.945268817204294</v>
      </c>
      <c r="E14" s="92">
        <v>102.88806451612905</v>
      </c>
      <c r="F14" s="619"/>
      <c r="G14" s="619"/>
    </row>
    <row r="15" spans="1:38" x14ac:dyDescent="0.2">
      <c r="A15" s="207" t="s">
        <v>277</v>
      </c>
      <c r="B15" s="208">
        <v>214.52580645161294</v>
      </c>
      <c r="C15" s="92">
        <v>41.521123829344432</v>
      </c>
      <c r="D15" s="92">
        <v>72.948521331945926</v>
      </c>
      <c r="E15" s="92">
        <v>100.05616129032258</v>
      </c>
      <c r="F15" s="619"/>
      <c r="G15" s="619"/>
    </row>
    <row r="16" spans="1:38" x14ac:dyDescent="0.2">
      <c r="A16" s="207" t="s">
        <v>234</v>
      </c>
      <c r="B16" s="209">
        <v>180.50632258064519</v>
      </c>
      <c r="C16" s="196">
        <v>30.084387096774204</v>
      </c>
      <c r="D16" s="196">
        <v>69.830903225806452</v>
      </c>
      <c r="E16" s="196">
        <v>80.59103225806453</v>
      </c>
      <c r="F16" s="619"/>
      <c r="G16" s="619"/>
    </row>
    <row r="17" spans="1:13" x14ac:dyDescent="0.2">
      <c r="A17" s="207" t="s">
        <v>235</v>
      </c>
      <c r="B17" s="208">
        <v>207.88709677419357</v>
      </c>
      <c r="C17" s="92">
        <v>40.236212278876174</v>
      </c>
      <c r="D17" s="92">
        <v>72.595465140478666</v>
      </c>
      <c r="E17" s="92">
        <v>95.055419354838719</v>
      </c>
      <c r="F17" s="619"/>
      <c r="G17" s="619"/>
    </row>
    <row r="18" spans="1:13" x14ac:dyDescent="0.2">
      <c r="A18" s="207" t="s">
        <v>278</v>
      </c>
      <c r="B18" s="208">
        <v>129.58509677419357</v>
      </c>
      <c r="C18" s="92">
        <v>27.549587503175015</v>
      </c>
      <c r="D18" s="92">
        <v>24.495960883921772</v>
      </c>
      <c r="E18" s="92">
        <v>77.539548387096787</v>
      </c>
      <c r="F18" s="619"/>
      <c r="G18" s="619"/>
    </row>
    <row r="19" spans="1:13" x14ac:dyDescent="0.2">
      <c r="A19" s="3" t="s">
        <v>279</v>
      </c>
      <c r="B19" s="208">
        <v>190.79129032258066</v>
      </c>
      <c r="C19" s="92">
        <v>35.676420141620774</v>
      </c>
      <c r="D19" s="92">
        <v>49.971450826121178</v>
      </c>
      <c r="E19" s="92">
        <v>105.14341935483871</v>
      </c>
      <c r="F19" s="619"/>
      <c r="G19" s="619"/>
    </row>
    <row r="20" spans="1:13" x14ac:dyDescent="0.2">
      <c r="A20" s="3" t="s">
        <v>206</v>
      </c>
      <c r="B20" s="208">
        <v>180.24322580645162</v>
      </c>
      <c r="C20" s="92">
        <v>32.502876784769967</v>
      </c>
      <c r="D20" s="92">
        <v>49.063316763617124</v>
      </c>
      <c r="E20" s="92">
        <v>98.677032258064528</v>
      </c>
      <c r="F20" s="619"/>
      <c r="G20" s="619"/>
    </row>
    <row r="21" spans="1:13" x14ac:dyDescent="0.2">
      <c r="A21" s="3" t="s">
        <v>280</v>
      </c>
      <c r="B21" s="208">
        <v>184.32406451612906</v>
      </c>
      <c r="C21" s="92">
        <v>31.990126899493472</v>
      </c>
      <c r="D21" s="92">
        <v>53.040227939216237</v>
      </c>
      <c r="E21" s="92">
        <v>99.293709677419344</v>
      </c>
      <c r="F21" s="619"/>
      <c r="G21" s="619"/>
    </row>
    <row r="22" spans="1:13" x14ac:dyDescent="0.2">
      <c r="A22" s="195" t="s">
        <v>281</v>
      </c>
      <c r="B22" s="208">
        <v>178.23490322580645</v>
      </c>
      <c r="C22" s="92">
        <v>30.933330311916823</v>
      </c>
      <c r="D22" s="92">
        <v>47.326411623567054</v>
      </c>
      <c r="E22" s="92">
        <v>99.975161290322575</v>
      </c>
      <c r="F22" s="619"/>
      <c r="G22" s="619"/>
    </row>
    <row r="23" spans="1:13" x14ac:dyDescent="0.2">
      <c r="A23" s="195" t="s">
        <v>282</v>
      </c>
      <c r="B23" s="210">
        <v>165.16129032258064</v>
      </c>
      <c r="C23" s="211">
        <v>23.997794320374968</v>
      </c>
      <c r="D23" s="211">
        <v>47.143173421560505</v>
      </c>
      <c r="E23" s="211">
        <v>94.020322580645171</v>
      </c>
      <c r="F23" s="619"/>
      <c r="G23" s="619"/>
    </row>
    <row r="24" spans="1:13" x14ac:dyDescent="0.2">
      <c r="A24" s="195" t="s">
        <v>283</v>
      </c>
      <c r="B24" s="210">
        <v>134</v>
      </c>
      <c r="C24" s="211">
        <v>20.440677966101696</v>
      </c>
      <c r="D24" s="211">
        <v>54.938322033898295</v>
      </c>
      <c r="E24" s="211">
        <v>58.621000000000002</v>
      </c>
      <c r="F24" s="619"/>
      <c r="G24" s="619"/>
    </row>
    <row r="25" spans="1:13" x14ac:dyDescent="0.2">
      <c r="A25" s="195" t="s">
        <v>545</v>
      </c>
      <c r="B25" s="210">
        <v>207.57741935483872</v>
      </c>
      <c r="C25" s="211">
        <v>36.025833111170357</v>
      </c>
      <c r="D25" s="211">
        <v>66.75597334044258</v>
      </c>
      <c r="E25" s="211">
        <v>104.79561290322579</v>
      </c>
      <c r="F25" s="619"/>
      <c r="G25" s="619"/>
    </row>
    <row r="26" spans="1:13" x14ac:dyDescent="0.2">
      <c r="A26" s="3" t="s">
        <v>284</v>
      </c>
      <c r="B26" s="210">
        <v>144.87051612903227</v>
      </c>
      <c r="C26" s="211">
        <v>27.089608707054815</v>
      </c>
      <c r="D26" s="211">
        <v>18.804326776816161</v>
      </c>
      <c r="E26" s="211">
        <v>98.976580645161292</v>
      </c>
      <c r="F26" s="619"/>
      <c r="G26" s="619"/>
    </row>
    <row r="27" spans="1:13" x14ac:dyDescent="0.2">
      <c r="A27" s="195" t="s">
        <v>236</v>
      </c>
      <c r="B27" s="210">
        <v>181.1258064516129</v>
      </c>
      <c r="C27" s="211">
        <v>33.869053238919491</v>
      </c>
      <c r="D27" s="211">
        <v>46.872720954628875</v>
      </c>
      <c r="E27" s="211">
        <v>100.38403225806454</v>
      </c>
      <c r="F27" s="619"/>
      <c r="G27" s="619"/>
    </row>
    <row r="28" spans="1:13" x14ac:dyDescent="0.2">
      <c r="A28" s="195" t="s">
        <v>547</v>
      </c>
      <c r="B28" s="208">
        <v>171.10661290322577</v>
      </c>
      <c r="C28" s="92">
        <v>29.696189016262323</v>
      </c>
      <c r="D28" s="92">
        <v>48.014520661156979</v>
      </c>
      <c r="E28" s="92">
        <v>93.395903225806464</v>
      </c>
      <c r="F28" s="619"/>
      <c r="G28" s="619"/>
    </row>
    <row r="29" spans="1:13" x14ac:dyDescent="0.2">
      <c r="A29" s="3" t="s">
        <v>285</v>
      </c>
      <c r="B29" s="210">
        <v>165.88299999999998</v>
      </c>
      <c r="C29" s="211">
        <v>26.48552100840336</v>
      </c>
      <c r="D29" s="211">
        <v>38.782478991596626</v>
      </c>
      <c r="E29" s="211">
        <v>100.61499999999999</v>
      </c>
      <c r="F29" s="619"/>
      <c r="G29" s="619"/>
    </row>
    <row r="30" spans="1:13" x14ac:dyDescent="0.2">
      <c r="A30" s="3" t="s">
        <v>237</v>
      </c>
      <c r="B30" s="208">
        <v>190.07141935483872</v>
      </c>
      <c r="C30" s="92">
        <v>38.014283870967745</v>
      </c>
      <c r="D30" s="92">
        <v>48.585038709677434</v>
      </c>
      <c r="E30" s="92">
        <v>103.47209677419355</v>
      </c>
      <c r="F30" s="619"/>
      <c r="G30" s="619"/>
    </row>
    <row r="31" spans="1:13" x14ac:dyDescent="0.2">
      <c r="A31" s="653" t="s">
        <v>286</v>
      </c>
      <c r="B31" s="654">
        <v>179.75670273496149</v>
      </c>
      <c r="C31" s="654">
        <v>31.658429503081422</v>
      </c>
      <c r="D31" s="654">
        <v>45.348595812525232</v>
      </c>
      <c r="E31" s="654">
        <v>102.74967741935484</v>
      </c>
      <c r="F31" s="619"/>
      <c r="G31" s="619"/>
    </row>
    <row r="32" spans="1:13" x14ac:dyDescent="0.2">
      <c r="A32" s="652" t="s">
        <v>287</v>
      </c>
      <c r="B32" s="651">
        <v>184.55735163067305</v>
      </c>
      <c r="C32" s="651">
        <v>31.978490253491103</v>
      </c>
      <c r="D32" s="651">
        <v>48.13441594495454</v>
      </c>
      <c r="E32" s="651">
        <v>104.44444543222741</v>
      </c>
      <c r="F32" s="619"/>
      <c r="G32" s="619"/>
      <c r="M32" s="620"/>
    </row>
    <row r="33" spans="1:13" x14ac:dyDescent="0.2">
      <c r="A33" s="650" t="s">
        <v>288</v>
      </c>
      <c r="B33" s="655">
        <v>3.4226810274472257</v>
      </c>
      <c r="C33" s="655">
        <v>0.54189452896430623</v>
      </c>
      <c r="D33" s="655">
        <v>0.72310188561031907</v>
      </c>
      <c r="E33" s="655">
        <v>2.1576846128726004</v>
      </c>
      <c r="F33" s="619"/>
      <c r="G33" s="619"/>
      <c r="M33" s="620"/>
    </row>
    <row r="34" spans="1:13" x14ac:dyDescent="0.2">
      <c r="A34" s="80"/>
      <c r="B34" s="3"/>
      <c r="C34" s="3"/>
      <c r="D34" s="3"/>
      <c r="E34" s="55" t="s">
        <v>570</v>
      </c>
    </row>
    <row r="35" spans="1:13" s="1" customFormat="1" ht="14.25" customHeight="1" x14ac:dyDescent="0.2">
      <c r="A35" s="788" t="s">
        <v>680</v>
      </c>
      <c r="B35" s="788"/>
      <c r="C35" s="788"/>
      <c r="D35" s="788"/>
      <c r="E35" s="788"/>
    </row>
    <row r="36" spans="1:13" s="1" customFormat="1" x14ac:dyDescent="0.2">
      <c r="A36" s="788"/>
      <c r="B36" s="788"/>
      <c r="C36" s="788"/>
      <c r="D36" s="788"/>
      <c r="E36" s="788"/>
    </row>
    <row r="37" spans="1:13" s="1" customFormat="1" x14ac:dyDescent="0.2">
      <c r="A37" s="788"/>
      <c r="B37" s="788"/>
      <c r="C37" s="788"/>
      <c r="D37" s="788"/>
      <c r="E37" s="788"/>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54" t="s">
        <v>684</v>
      </c>
      <c r="B1" s="754"/>
      <c r="C1" s="754"/>
      <c r="D1" s="3"/>
      <c r="E1" s="3"/>
    </row>
    <row r="2" spans="1:36" x14ac:dyDescent="0.2">
      <c r="A2" s="755"/>
      <c r="B2" s="754"/>
      <c r="C2" s="754"/>
      <c r="D2" s="3"/>
      <c r="E2" s="55" t="s">
        <v>259</v>
      </c>
    </row>
    <row r="3" spans="1:36" x14ac:dyDescent="0.2">
      <c r="A3" s="57"/>
      <c r="B3" s="203" t="s">
        <v>264</v>
      </c>
      <c r="C3" s="203" t="s">
        <v>265</v>
      </c>
      <c r="D3" s="203" t="s">
        <v>266</v>
      </c>
      <c r="E3" s="203" t="s">
        <v>267</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268</v>
      </c>
      <c r="B4" s="205">
        <v>184.67422128387096</v>
      </c>
      <c r="C4" s="206">
        <v>32.050897908770999</v>
      </c>
      <c r="D4" s="206">
        <v>38.042314062196759</v>
      </c>
      <c r="E4" s="206">
        <v>114.58100931290321</v>
      </c>
      <c r="F4" s="619"/>
      <c r="G4" s="619"/>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283"/>
      <c r="AH4" s="283"/>
      <c r="AI4" s="283"/>
      <c r="AJ4" s="283"/>
    </row>
    <row r="5" spans="1:36" x14ac:dyDescent="0.2">
      <c r="A5" s="207" t="s">
        <v>269</v>
      </c>
      <c r="B5" s="208">
        <v>196.78387096774193</v>
      </c>
      <c r="C5" s="92">
        <v>31.419273515857956</v>
      </c>
      <c r="D5" s="92">
        <v>33.00001680672267</v>
      </c>
      <c r="E5" s="92">
        <v>132.36458064516131</v>
      </c>
      <c r="G5" s="619"/>
      <c r="H5" s="621"/>
      <c r="I5" s="621"/>
      <c r="J5" s="621"/>
      <c r="K5" s="621"/>
      <c r="L5" s="620"/>
      <c r="M5" s="620"/>
      <c r="N5" s="620"/>
      <c r="O5" s="620"/>
      <c r="P5" s="620"/>
      <c r="Q5" s="620"/>
      <c r="R5" s="620"/>
      <c r="S5" s="620"/>
      <c r="T5" s="620"/>
      <c r="U5" s="620"/>
      <c r="V5" s="620"/>
      <c r="W5" s="620"/>
      <c r="X5" s="620"/>
      <c r="Y5" s="620"/>
      <c r="Z5" s="620"/>
      <c r="AA5" s="620"/>
      <c r="AB5" s="620"/>
      <c r="AC5" s="620"/>
      <c r="AD5" s="620"/>
      <c r="AE5" s="620"/>
      <c r="AF5" s="620"/>
      <c r="AG5" s="283"/>
      <c r="AH5" s="283"/>
      <c r="AI5" s="283"/>
      <c r="AJ5" s="283"/>
    </row>
    <row r="6" spans="1:36" x14ac:dyDescent="0.2">
      <c r="A6" s="207" t="s">
        <v>270</v>
      </c>
      <c r="B6" s="208">
        <v>183.96129032258062</v>
      </c>
      <c r="C6" s="92">
        <v>30.660215053763441</v>
      </c>
      <c r="D6" s="92">
        <v>40.517817204301068</v>
      </c>
      <c r="E6" s="92">
        <v>112.78325806451612</v>
      </c>
      <c r="G6" s="619"/>
      <c r="L6" s="620"/>
      <c r="M6" s="620"/>
      <c r="N6" s="620"/>
      <c r="O6" s="620"/>
      <c r="P6" s="620"/>
      <c r="Q6" s="620"/>
      <c r="R6" s="620"/>
      <c r="S6" s="620"/>
      <c r="T6" s="620"/>
      <c r="U6" s="620"/>
      <c r="V6" s="620"/>
      <c r="W6" s="620"/>
      <c r="X6" s="620"/>
      <c r="Y6" s="620"/>
      <c r="Z6" s="620"/>
      <c r="AA6" s="620"/>
      <c r="AB6" s="620"/>
      <c r="AC6" s="620"/>
      <c r="AD6" s="620"/>
      <c r="AE6" s="620"/>
      <c r="AF6" s="620"/>
      <c r="AG6" s="283"/>
      <c r="AH6" s="283"/>
      <c r="AI6" s="283"/>
      <c r="AJ6" s="283"/>
    </row>
    <row r="7" spans="1:36" x14ac:dyDescent="0.2">
      <c r="A7" s="207" t="s">
        <v>233</v>
      </c>
      <c r="B7" s="208">
        <v>192.83812903225802</v>
      </c>
      <c r="C7" s="92">
        <v>33.467774460143957</v>
      </c>
      <c r="D7" s="92">
        <v>45.552935217275376</v>
      </c>
      <c r="E7" s="92">
        <v>113.81741935483869</v>
      </c>
      <c r="G7" s="619"/>
      <c r="L7" s="621"/>
      <c r="M7" s="621"/>
      <c r="N7" s="621"/>
      <c r="O7" s="621"/>
      <c r="P7" s="621"/>
      <c r="Q7" s="621"/>
      <c r="R7" s="621"/>
      <c r="S7" s="621"/>
      <c r="T7" s="621"/>
      <c r="U7" s="621"/>
      <c r="V7" s="621"/>
      <c r="W7" s="621"/>
      <c r="X7" s="621"/>
      <c r="Y7" s="621"/>
      <c r="Z7" s="621"/>
      <c r="AA7" s="621"/>
      <c r="AB7" s="621"/>
      <c r="AC7" s="621"/>
      <c r="AD7" s="621"/>
      <c r="AE7" s="621"/>
      <c r="AF7" s="621"/>
      <c r="AG7" s="285"/>
      <c r="AH7" s="285"/>
      <c r="AI7" s="285"/>
      <c r="AJ7" s="285"/>
    </row>
    <row r="8" spans="1:36" x14ac:dyDescent="0.2">
      <c r="A8" s="207" t="s">
        <v>271</v>
      </c>
      <c r="B8" s="208">
        <v>167.81429032258066</v>
      </c>
      <c r="C8" s="92">
        <v>27.96904838709678</v>
      </c>
      <c r="D8" s="92">
        <v>33.030080645161291</v>
      </c>
      <c r="E8" s="92">
        <v>106.81516129032259</v>
      </c>
      <c r="G8" s="619"/>
    </row>
    <row r="9" spans="1:36" x14ac:dyDescent="0.2">
      <c r="A9" s="207" t="s">
        <v>272</v>
      </c>
      <c r="B9" s="208">
        <v>185.50974193548387</v>
      </c>
      <c r="C9" s="92">
        <v>29.619202493900787</v>
      </c>
      <c r="D9" s="92">
        <v>34.070152344808889</v>
      </c>
      <c r="E9" s="92">
        <v>121.8203870967742</v>
      </c>
      <c r="G9" s="619"/>
    </row>
    <row r="10" spans="1:36" x14ac:dyDescent="0.2">
      <c r="A10" s="207" t="s">
        <v>273</v>
      </c>
      <c r="B10" s="208">
        <v>179.3476451612903</v>
      </c>
      <c r="C10" s="92">
        <v>35.869529032258058</v>
      </c>
      <c r="D10" s="92">
        <v>35.4164064516129</v>
      </c>
      <c r="E10" s="92">
        <v>108.06170967741934</v>
      </c>
      <c r="G10" s="619"/>
    </row>
    <row r="11" spans="1:36" x14ac:dyDescent="0.2">
      <c r="A11" s="207" t="s">
        <v>274</v>
      </c>
      <c r="B11" s="208">
        <v>204.40496774193551</v>
      </c>
      <c r="C11" s="92">
        <v>40.880993548387103</v>
      </c>
      <c r="D11" s="92">
        <v>43.756425806451624</v>
      </c>
      <c r="E11" s="92">
        <v>119.76754838709678</v>
      </c>
      <c r="G11" s="619"/>
    </row>
    <row r="12" spans="1:36" x14ac:dyDescent="0.2">
      <c r="A12" s="207" t="s">
        <v>275</v>
      </c>
      <c r="B12" s="208">
        <v>179.55161290322582</v>
      </c>
      <c r="C12" s="92">
        <v>29.925268817204305</v>
      </c>
      <c r="D12" s="92">
        <v>39.764956989247331</v>
      </c>
      <c r="E12" s="92">
        <v>109.86138709677418</v>
      </c>
      <c r="G12" s="619"/>
    </row>
    <row r="13" spans="1:36" x14ac:dyDescent="0.2">
      <c r="A13" s="207" t="s">
        <v>276</v>
      </c>
      <c r="B13" s="208">
        <v>171.51980645161291</v>
      </c>
      <c r="C13" s="92">
        <v>30.92980116340561</v>
      </c>
      <c r="D13" s="92">
        <v>38.614102062400846</v>
      </c>
      <c r="E13" s="92">
        <v>101.97590322580645</v>
      </c>
      <c r="G13" s="619"/>
    </row>
    <row r="14" spans="1:36" x14ac:dyDescent="0.2">
      <c r="A14" s="207" t="s">
        <v>205</v>
      </c>
      <c r="B14" s="208">
        <v>183.49677419354839</v>
      </c>
      <c r="C14" s="92">
        <v>30.582795698924734</v>
      </c>
      <c r="D14" s="92">
        <v>37.199817204301091</v>
      </c>
      <c r="E14" s="92">
        <v>115.71416129032256</v>
      </c>
      <c r="G14" s="619"/>
    </row>
    <row r="15" spans="1:36" x14ac:dyDescent="0.2">
      <c r="A15" s="207" t="s">
        <v>277</v>
      </c>
      <c r="B15" s="208">
        <v>211.12258064516126</v>
      </c>
      <c r="C15" s="92">
        <v>40.862434963579595</v>
      </c>
      <c r="D15" s="92">
        <v>51.052177939646192</v>
      </c>
      <c r="E15" s="92">
        <v>119.20796774193548</v>
      </c>
      <c r="G15" s="619"/>
    </row>
    <row r="16" spans="1:36" x14ac:dyDescent="0.2">
      <c r="A16" s="207" t="s">
        <v>234</v>
      </c>
      <c r="B16" s="209">
        <v>185.68032258064517</v>
      </c>
      <c r="C16" s="196">
        <v>30.946720430107529</v>
      </c>
      <c r="D16" s="196">
        <v>60.910053763440857</v>
      </c>
      <c r="E16" s="196">
        <v>93.823548387096778</v>
      </c>
      <c r="G16" s="619"/>
    </row>
    <row r="17" spans="1:11" x14ac:dyDescent="0.2">
      <c r="A17" s="207" t="s">
        <v>235</v>
      </c>
      <c r="B17" s="208">
        <v>186.13870967741937</v>
      </c>
      <c r="C17" s="92">
        <v>36.026847034339234</v>
      </c>
      <c r="D17" s="92">
        <v>42.433185223725296</v>
      </c>
      <c r="E17" s="92">
        <v>107.67867741935484</v>
      </c>
      <c r="G17" s="619"/>
    </row>
    <row r="18" spans="1:11" x14ac:dyDescent="0.2">
      <c r="A18" s="207" t="s">
        <v>278</v>
      </c>
      <c r="B18" s="208">
        <v>158.26112903225808</v>
      </c>
      <c r="C18" s="92">
        <v>33.64606680213361</v>
      </c>
      <c r="D18" s="92">
        <v>23.66606223012446</v>
      </c>
      <c r="E18" s="92">
        <v>100.94900000000001</v>
      </c>
      <c r="G18" s="619"/>
    </row>
    <row r="19" spans="1:11" x14ac:dyDescent="0.2">
      <c r="A19" s="3" t="s">
        <v>279</v>
      </c>
      <c r="B19" s="208">
        <v>190.96580645161291</v>
      </c>
      <c r="C19" s="92">
        <v>35.709053238919488</v>
      </c>
      <c r="D19" s="92">
        <v>42.53823708366118</v>
      </c>
      <c r="E19" s="92">
        <v>112.71851612903224</v>
      </c>
      <c r="G19" s="619"/>
    </row>
    <row r="20" spans="1:11" x14ac:dyDescent="0.2">
      <c r="A20" s="3" t="s">
        <v>206</v>
      </c>
      <c r="B20" s="208">
        <v>178.71370967741936</v>
      </c>
      <c r="C20" s="92">
        <v>32.227062400846116</v>
      </c>
      <c r="D20" s="92">
        <v>36.739808566895825</v>
      </c>
      <c r="E20" s="92">
        <v>109.74683870967742</v>
      </c>
      <c r="G20" s="619"/>
    </row>
    <row r="21" spans="1:11" x14ac:dyDescent="0.2">
      <c r="A21" s="3" t="s">
        <v>280</v>
      </c>
      <c r="B21" s="208">
        <v>180.17719354838709</v>
      </c>
      <c r="C21" s="92">
        <v>31.270422020794452</v>
      </c>
      <c r="D21" s="92">
        <v>43.011932817915209</v>
      </c>
      <c r="E21" s="92">
        <v>105.89483870967743</v>
      </c>
      <c r="G21" s="619"/>
    </row>
    <row r="22" spans="1:11" x14ac:dyDescent="0.2">
      <c r="A22" s="195" t="s">
        <v>281</v>
      </c>
      <c r="B22" s="208">
        <v>179.42283870967742</v>
      </c>
      <c r="C22" s="92">
        <v>31.139500933084509</v>
      </c>
      <c r="D22" s="92">
        <v>37.200273260463888</v>
      </c>
      <c r="E22" s="92">
        <v>111.08306451612903</v>
      </c>
      <c r="G22" s="619"/>
    </row>
    <row r="23" spans="1:11" x14ac:dyDescent="0.2">
      <c r="A23" s="195" t="s">
        <v>282</v>
      </c>
      <c r="B23" s="210">
        <v>178.02903225806452</v>
      </c>
      <c r="C23" s="211">
        <v>25.867466225530745</v>
      </c>
      <c r="D23" s="211">
        <v>35.244114419630534</v>
      </c>
      <c r="E23" s="211">
        <v>116.91745161290324</v>
      </c>
      <c r="G23" s="619"/>
    </row>
    <row r="24" spans="1:11" x14ac:dyDescent="0.2">
      <c r="A24" s="195" t="s">
        <v>283</v>
      </c>
      <c r="B24" s="210">
        <v>121</v>
      </c>
      <c r="C24" s="211">
        <v>18.457627118644066</v>
      </c>
      <c r="D24" s="211">
        <v>47.240372881355938</v>
      </c>
      <c r="E24" s="211">
        <v>55.302</v>
      </c>
      <c r="G24" s="619"/>
    </row>
    <row r="25" spans="1:11" x14ac:dyDescent="0.2">
      <c r="A25" s="195" t="s">
        <v>545</v>
      </c>
      <c r="B25" s="210">
        <v>197.91612903225808</v>
      </c>
      <c r="C25" s="211">
        <v>34.349080245267928</v>
      </c>
      <c r="D25" s="211">
        <v>42.545887496667575</v>
      </c>
      <c r="E25" s="211">
        <v>121.02116129032258</v>
      </c>
      <c r="G25" s="619"/>
    </row>
    <row r="26" spans="1:11" x14ac:dyDescent="0.2">
      <c r="A26" s="3" t="s">
        <v>284</v>
      </c>
      <c r="B26" s="210">
        <v>154.39009677419355</v>
      </c>
      <c r="C26" s="211">
        <v>28.869692892735383</v>
      </c>
      <c r="D26" s="211">
        <v>13.093597429845264</v>
      </c>
      <c r="E26" s="211">
        <v>112.4268064516129</v>
      </c>
      <c r="G26" s="619"/>
    </row>
    <row r="27" spans="1:11" x14ac:dyDescent="0.2">
      <c r="A27" s="195" t="s">
        <v>236</v>
      </c>
      <c r="B27" s="210">
        <v>178.28064516129032</v>
      </c>
      <c r="C27" s="211">
        <v>33.337031209021767</v>
      </c>
      <c r="D27" s="211">
        <v>33.300065565171771</v>
      </c>
      <c r="E27" s="211">
        <v>111.64354838709679</v>
      </c>
      <c r="G27" s="619"/>
    </row>
    <row r="28" spans="1:11" x14ac:dyDescent="0.2">
      <c r="A28" s="195" t="s">
        <v>547</v>
      </c>
      <c r="B28" s="208">
        <v>177.71267741935486</v>
      </c>
      <c r="C28" s="92">
        <v>30.842696081045059</v>
      </c>
      <c r="D28" s="92">
        <v>34.403626499600108</v>
      </c>
      <c r="E28" s="92">
        <v>112.46635483870969</v>
      </c>
      <c r="G28" s="619"/>
    </row>
    <row r="29" spans="1:11" x14ac:dyDescent="0.2">
      <c r="A29" s="3" t="s">
        <v>285</v>
      </c>
      <c r="B29" s="210">
        <v>178.06922580645161</v>
      </c>
      <c r="C29" s="211">
        <v>28.431220927080513</v>
      </c>
      <c r="D29" s="211">
        <v>35.453295201951747</v>
      </c>
      <c r="E29" s="211">
        <v>114.18470967741935</v>
      </c>
      <c r="G29" s="619"/>
    </row>
    <row r="30" spans="1:11" x14ac:dyDescent="0.2">
      <c r="A30" s="3" t="s">
        <v>237</v>
      </c>
      <c r="B30" s="208">
        <v>232.18851612903228</v>
      </c>
      <c r="C30" s="92">
        <v>46.437703225806459</v>
      </c>
      <c r="D30" s="92">
        <v>27.95310322580643</v>
      </c>
      <c r="E30" s="92">
        <v>157.79770967741939</v>
      </c>
      <c r="G30" s="619"/>
    </row>
    <row r="31" spans="1:11" x14ac:dyDescent="0.2">
      <c r="A31" s="653" t="s">
        <v>286</v>
      </c>
      <c r="B31" s="654">
        <v>184.65796125378563</v>
      </c>
      <c r="C31" s="654">
        <v>32.521630401483257</v>
      </c>
      <c r="D31" s="654">
        <v>37.704524400689472</v>
      </c>
      <c r="E31" s="654">
        <v>114.4318064516129</v>
      </c>
      <c r="G31" s="619"/>
    </row>
    <row r="32" spans="1:11" x14ac:dyDescent="0.2">
      <c r="A32" s="652" t="s">
        <v>287</v>
      </c>
      <c r="B32" s="651">
        <v>187.91275900961173</v>
      </c>
      <c r="C32" s="651">
        <v>32.559886015923844</v>
      </c>
      <c r="D32" s="651">
        <v>41.401387764873071</v>
      </c>
      <c r="E32" s="651">
        <v>113.95148522881482</v>
      </c>
      <c r="G32" s="619"/>
      <c r="H32" s="620"/>
      <c r="I32" s="620"/>
      <c r="J32" s="620"/>
      <c r="K32" s="620"/>
    </row>
    <row r="33" spans="1:11" x14ac:dyDescent="0.2">
      <c r="A33" s="650" t="s">
        <v>288</v>
      </c>
      <c r="B33" s="655">
        <v>3.2385377257407697</v>
      </c>
      <c r="C33" s="655">
        <v>0.50898810715284526</v>
      </c>
      <c r="D33" s="655">
        <v>3.3590737026763122</v>
      </c>
      <c r="E33" s="655">
        <v>-0.62952408408838778</v>
      </c>
      <c r="G33" s="619"/>
      <c r="H33" s="620"/>
      <c r="I33" s="620"/>
      <c r="J33" s="620"/>
      <c r="K33" s="620"/>
    </row>
    <row r="34" spans="1:11" x14ac:dyDescent="0.2">
      <c r="A34" s="80"/>
      <c r="B34" s="3"/>
      <c r="C34" s="3"/>
      <c r="D34" s="3"/>
      <c r="E34" s="55" t="s">
        <v>570</v>
      </c>
    </row>
    <row r="35" spans="1:11" s="1" customFormat="1" x14ac:dyDescent="0.2">
      <c r="A35" s="788" t="s">
        <v>680</v>
      </c>
      <c r="B35" s="788"/>
      <c r="C35" s="788"/>
      <c r="D35" s="788"/>
      <c r="E35" s="788"/>
    </row>
    <row r="36" spans="1:11" s="1" customFormat="1" x14ac:dyDescent="0.2">
      <c r="A36" s="788"/>
      <c r="B36" s="788"/>
      <c r="C36" s="788"/>
      <c r="D36" s="788"/>
      <c r="E36" s="788"/>
    </row>
    <row r="37" spans="1:11" s="1" customFormat="1" x14ac:dyDescent="0.2">
      <c r="A37" s="788"/>
      <c r="B37" s="788"/>
      <c r="C37" s="788"/>
      <c r="D37" s="788"/>
      <c r="E37" s="788"/>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54" t="s">
        <v>685</v>
      </c>
      <c r="B1" s="754"/>
      <c r="C1" s="754"/>
    </row>
    <row r="2" spans="1:3" x14ac:dyDescent="0.2">
      <c r="A2" s="754"/>
      <c r="B2" s="754"/>
      <c r="C2" s="754"/>
    </row>
    <row r="3" spans="1:3" x14ac:dyDescent="0.2">
      <c r="A3" s="54"/>
      <c r="B3" s="3"/>
      <c r="C3" s="55" t="s">
        <v>259</v>
      </c>
    </row>
    <row r="4" spans="1:3" x14ac:dyDescent="0.2">
      <c r="A4" s="57"/>
      <c r="B4" s="203" t="s">
        <v>264</v>
      </c>
      <c r="C4" s="203" t="s">
        <v>267</v>
      </c>
    </row>
    <row r="5" spans="1:3" x14ac:dyDescent="0.2">
      <c r="A5" s="683" t="s">
        <v>268</v>
      </c>
      <c r="B5" s="684">
        <v>133.58761290322582</v>
      </c>
      <c r="C5" s="685">
        <v>100.73193548387097</v>
      </c>
    </row>
    <row r="6" spans="1:3" x14ac:dyDescent="0.2">
      <c r="A6" s="207" t="s">
        <v>269</v>
      </c>
      <c r="B6" s="469">
        <v>145.70735483870968</v>
      </c>
      <c r="C6" s="470">
        <v>116.30816129032257</v>
      </c>
    </row>
    <row r="7" spans="1:3" x14ac:dyDescent="0.2">
      <c r="A7" s="207" t="s">
        <v>270</v>
      </c>
      <c r="B7" s="469">
        <v>154.1908064516129</v>
      </c>
      <c r="C7" s="470">
        <v>91.566999999999993</v>
      </c>
    </row>
    <row r="8" spans="1:3" x14ac:dyDescent="0.2">
      <c r="A8" s="207" t="s">
        <v>233</v>
      </c>
      <c r="B8" s="469">
        <v>122.50129032258064</v>
      </c>
      <c r="C8" s="470">
        <v>99.375806451612902</v>
      </c>
    </row>
    <row r="9" spans="1:3" x14ac:dyDescent="0.2">
      <c r="A9" s="207" t="s">
        <v>271</v>
      </c>
      <c r="B9" s="469">
        <v>176.92500000000001</v>
      </c>
      <c r="C9" s="470">
        <v>114.407</v>
      </c>
    </row>
    <row r="10" spans="1:3" x14ac:dyDescent="0.2">
      <c r="A10" s="207" t="s">
        <v>272</v>
      </c>
      <c r="B10" s="469">
        <v>145.22164516129033</v>
      </c>
      <c r="C10" s="470">
        <v>118.86500000000001</v>
      </c>
    </row>
    <row r="11" spans="1:3" x14ac:dyDescent="0.2">
      <c r="A11" s="207" t="s">
        <v>273</v>
      </c>
      <c r="B11" s="469">
        <v>124.17348387096777</v>
      </c>
      <c r="C11" s="470">
        <v>94.772548387096776</v>
      </c>
    </row>
    <row r="12" spans="1:3" x14ac:dyDescent="0.2">
      <c r="A12" s="207" t="s">
        <v>274</v>
      </c>
      <c r="B12" s="469">
        <v>208.62158064516129</v>
      </c>
      <c r="C12" s="470">
        <v>130.00170967741934</v>
      </c>
    </row>
    <row r="13" spans="1:3" x14ac:dyDescent="0.2">
      <c r="A13" s="207" t="s">
        <v>275</v>
      </c>
      <c r="B13" s="469">
        <v>0</v>
      </c>
      <c r="C13" s="470">
        <v>0</v>
      </c>
    </row>
    <row r="14" spans="1:3" x14ac:dyDescent="0.2">
      <c r="A14" s="207" t="s">
        <v>276</v>
      </c>
      <c r="B14" s="469">
        <v>143.38645161290324</v>
      </c>
      <c r="C14" s="470">
        <v>103.0827741935484</v>
      </c>
    </row>
    <row r="15" spans="1:3" x14ac:dyDescent="0.2">
      <c r="A15" s="207" t="s">
        <v>205</v>
      </c>
      <c r="B15" s="469">
        <v>142.58709677419353</v>
      </c>
      <c r="C15" s="470">
        <v>113.02254838709678</v>
      </c>
    </row>
    <row r="16" spans="1:3" x14ac:dyDescent="0.2">
      <c r="A16" s="207" t="s">
        <v>277</v>
      </c>
      <c r="B16" s="469">
        <v>174.46774193548387</v>
      </c>
      <c r="C16" s="470">
        <v>113.1198064516129</v>
      </c>
    </row>
    <row r="17" spans="1:3" x14ac:dyDescent="0.2">
      <c r="A17" s="207" t="s">
        <v>234</v>
      </c>
      <c r="B17" s="469">
        <v>151.34238709677419</v>
      </c>
      <c r="C17" s="470">
        <v>110.4985806451613</v>
      </c>
    </row>
    <row r="18" spans="1:3" x14ac:dyDescent="0.2">
      <c r="A18" s="207" t="s">
        <v>235</v>
      </c>
      <c r="B18" s="469">
        <v>160.6</v>
      </c>
      <c r="C18" s="470">
        <v>100.279</v>
      </c>
    </row>
    <row r="19" spans="1:3" x14ac:dyDescent="0.2">
      <c r="A19" s="207" t="s">
        <v>278</v>
      </c>
      <c r="B19" s="469">
        <v>157.40564516129032</v>
      </c>
      <c r="C19" s="470">
        <v>100.68796774193548</v>
      </c>
    </row>
    <row r="20" spans="1:3" x14ac:dyDescent="0.2">
      <c r="A20" s="207" t="s">
        <v>279</v>
      </c>
      <c r="B20" s="469">
        <v>125.27209677419357</v>
      </c>
      <c r="C20" s="470">
        <v>97.257838709677415</v>
      </c>
    </row>
    <row r="21" spans="1:3" x14ac:dyDescent="0.2">
      <c r="A21" s="207" t="s">
        <v>206</v>
      </c>
      <c r="B21" s="469">
        <v>180.88254838709676</v>
      </c>
      <c r="C21" s="470">
        <v>107.94370967741936</v>
      </c>
    </row>
    <row r="22" spans="1:3" x14ac:dyDescent="0.2">
      <c r="A22" s="207" t="s">
        <v>280</v>
      </c>
      <c r="B22" s="469">
        <v>133.21551612903224</v>
      </c>
      <c r="C22" s="470">
        <v>106.34967741935483</v>
      </c>
    </row>
    <row r="23" spans="1:3" x14ac:dyDescent="0.2">
      <c r="A23" s="207" t="s">
        <v>281</v>
      </c>
      <c r="B23" s="469">
        <v>122.2443870967742</v>
      </c>
      <c r="C23" s="470">
        <v>98.914516129032251</v>
      </c>
    </row>
    <row r="24" spans="1:3" x14ac:dyDescent="0.2">
      <c r="A24" s="207" t="s">
        <v>282</v>
      </c>
      <c r="B24" s="469">
        <v>122.7258064516129</v>
      </c>
      <c r="C24" s="470">
        <v>99.965548387096774</v>
      </c>
    </row>
    <row r="25" spans="1:3" x14ac:dyDescent="0.2">
      <c r="A25" s="207" t="s">
        <v>283</v>
      </c>
      <c r="B25" s="469">
        <v>100</v>
      </c>
      <c r="C25" s="470">
        <v>61.536999999999999</v>
      </c>
    </row>
    <row r="26" spans="1:3" x14ac:dyDescent="0.2">
      <c r="A26" s="207" t="s">
        <v>545</v>
      </c>
      <c r="B26" s="469">
        <v>186.4225806451613</v>
      </c>
      <c r="C26" s="470">
        <v>111.5223870967742</v>
      </c>
    </row>
    <row r="27" spans="1:3" x14ac:dyDescent="0.2">
      <c r="A27" s="207" t="s">
        <v>284</v>
      </c>
      <c r="B27" s="469">
        <v>146.50341935483871</v>
      </c>
      <c r="C27" s="470">
        <v>114.19712903225806</v>
      </c>
    </row>
    <row r="28" spans="1:3" x14ac:dyDescent="0.2">
      <c r="A28" s="207" t="s">
        <v>236</v>
      </c>
      <c r="B28" s="469">
        <v>181.15161290322581</v>
      </c>
      <c r="C28" s="470">
        <v>108.3576129032258</v>
      </c>
    </row>
    <row r="29" spans="1:3" x14ac:dyDescent="0.2">
      <c r="A29" s="207" t="s">
        <v>547</v>
      </c>
      <c r="B29" s="469">
        <v>135.7059677419355</v>
      </c>
      <c r="C29" s="470">
        <v>103.96538709677421</v>
      </c>
    </row>
    <row r="30" spans="1:3" x14ac:dyDescent="0.2">
      <c r="A30" s="207" t="s">
        <v>285</v>
      </c>
      <c r="B30" s="469">
        <v>187.44790322580644</v>
      </c>
      <c r="C30" s="470">
        <v>122.1205806451613</v>
      </c>
    </row>
    <row r="31" spans="1:3" x14ac:dyDescent="0.2">
      <c r="A31" s="207" t="s">
        <v>237</v>
      </c>
      <c r="B31" s="469">
        <v>172.41148387096774</v>
      </c>
      <c r="C31" s="470">
        <v>95.854967741935482</v>
      </c>
    </row>
    <row r="32" spans="1:3" x14ac:dyDescent="0.2">
      <c r="A32" s="653" t="s">
        <v>286</v>
      </c>
      <c r="B32" s="657">
        <v>145.98068076486626</v>
      </c>
      <c r="C32" s="657">
        <v>111.50109677419354</v>
      </c>
    </row>
    <row r="33" spans="1:5" x14ac:dyDescent="0.2">
      <c r="A33" s="652" t="s">
        <v>287</v>
      </c>
      <c r="B33" s="656">
        <v>145.26961708374091</v>
      </c>
      <c r="C33" s="656">
        <v>111.61258010445223</v>
      </c>
    </row>
    <row r="34" spans="1:5" x14ac:dyDescent="0.2">
      <c r="A34" s="650" t="s">
        <v>288</v>
      </c>
      <c r="B34" s="668">
        <v>11.682004180515094</v>
      </c>
      <c r="C34" s="668">
        <v>10.880644620581265</v>
      </c>
    </row>
    <row r="35" spans="1:5" x14ac:dyDescent="0.2">
      <c r="A35" s="80"/>
      <c r="B35" s="3"/>
      <c r="C35" s="55" t="s">
        <v>514</v>
      </c>
    </row>
    <row r="36" spans="1:5" x14ac:dyDescent="0.2">
      <c r="A36" s="80" t="s">
        <v>484</v>
      </c>
      <c r="B36" s="80"/>
      <c r="C36" s="80"/>
    </row>
    <row r="37" spans="1:5" s="1" customFormat="1" x14ac:dyDescent="0.2">
      <c r="A37" s="788"/>
      <c r="B37" s="788"/>
      <c r="C37" s="788"/>
      <c r="D37" s="788"/>
      <c r="E37" s="788"/>
    </row>
    <row r="38" spans="1:5" s="1" customFormat="1" x14ac:dyDescent="0.2">
      <c r="A38" s="788"/>
      <c r="B38" s="788"/>
      <c r="C38" s="788"/>
      <c r="D38" s="788"/>
      <c r="E38" s="788"/>
    </row>
    <row r="39" spans="1:5" s="1" customFormat="1" x14ac:dyDescent="0.2">
      <c r="A39" s="788"/>
      <c r="B39" s="788"/>
      <c r="C39" s="788"/>
      <c r="D39" s="788"/>
      <c r="E39" s="788"/>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3"/>
      <c r="B3" s="145">
        <v>2021</v>
      </c>
      <c r="C3" s="145" t="s">
        <v>509</v>
      </c>
      <c r="D3" s="145" t="s">
        <v>509</v>
      </c>
      <c r="E3" s="145" t="s">
        <v>509</v>
      </c>
      <c r="F3" s="145">
        <v>2022</v>
      </c>
      <c r="G3" s="145" t="s">
        <v>509</v>
      </c>
      <c r="H3" s="145" t="s">
        <v>509</v>
      </c>
      <c r="I3" s="145" t="s">
        <v>509</v>
      </c>
      <c r="J3" s="145" t="s">
        <v>509</v>
      </c>
      <c r="K3" s="145" t="s">
        <v>509</v>
      </c>
      <c r="L3" s="145" t="s">
        <v>509</v>
      </c>
      <c r="M3" s="145" t="s">
        <v>509</v>
      </c>
    </row>
    <row r="4" spans="1:13" x14ac:dyDescent="0.2">
      <c r="A4" s="447"/>
      <c r="B4" s="544">
        <v>44440</v>
      </c>
      <c r="C4" s="544">
        <v>44470</v>
      </c>
      <c r="D4" s="544">
        <v>44501</v>
      </c>
      <c r="E4" s="544">
        <v>44531</v>
      </c>
      <c r="F4" s="544">
        <v>44562</v>
      </c>
      <c r="G4" s="544">
        <v>44593</v>
      </c>
      <c r="H4" s="544">
        <v>44621</v>
      </c>
      <c r="I4" s="544">
        <v>44652</v>
      </c>
      <c r="J4" s="544">
        <v>44682</v>
      </c>
      <c r="K4" s="544">
        <v>44713</v>
      </c>
      <c r="L4" s="544">
        <v>44743</v>
      </c>
      <c r="M4" s="544">
        <v>44774</v>
      </c>
    </row>
    <row r="5" spans="1:13" x14ac:dyDescent="0.2">
      <c r="A5" s="545" t="s">
        <v>290</v>
      </c>
      <c r="B5" s="546">
        <v>74.442727272727268</v>
      </c>
      <c r="C5" s="546">
        <v>83.523809523809518</v>
      </c>
      <c r="D5" s="546">
        <v>81.033181818181816</v>
      </c>
      <c r="E5" s="546">
        <v>74.254347826086956</v>
      </c>
      <c r="F5" s="546">
        <v>86.560952380952372</v>
      </c>
      <c r="G5" s="546">
        <v>97.246499999999997</v>
      </c>
      <c r="H5" s="546">
        <v>117.47086956521738</v>
      </c>
      <c r="I5" s="546">
        <v>105.37666666666667</v>
      </c>
      <c r="J5" s="546">
        <v>113.18727272727274</v>
      </c>
      <c r="K5" s="546">
        <v>122.88727272727273</v>
      </c>
      <c r="L5" s="546">
        <v>112.00476190476192</v>
      </c>
      <c r="M5" s="546">
        <v>100.31869565217391</v>
      </c>
    </row>
    <row r="6" spans="1:13" x14ac:dyDescent="0.2">
      <c r="A6" s="547" t="s">
        <v>291</v>
      </c>
      <c r="B6" s="546">
        <v>71.646190476190469</v>
      </c>
      <c r="C6" s="546">
        <v>81.476666666666688</v>
      </c>
      <c r="D6" s="546">
        <v>79.147500000000008</v>
      </c>
      <c r="E6" s="546">
        <v>71.711818181818174</v>
      </c>
      <c r="F6" s="546">
        <v>83.221999999999994</v>
      </c>
      <c r="G6" s="546">
        <v>91.641052631578944</v>
      </c>
      <c r="H6" s="546">
        <v>108.50260869565219</v>
      </c>
      <c r="I6" s="546">
        <v>101.77749999999999</v>
      </c>
      <c r="J6" s="546">
        <v>109.55238095238097</v>
      </c>
      <c r="K6" s="546">
        <v>114.62954545454546</v>
      </c>
      <c r="L6" s="546">
        <v>101.61899999999999</v>
      </c>
      <c r="M6" s="546">
        <v>93.665217391304353</v>
      </c>
    </row>
    <row r="7" spans="1:13" x14ac:dyDescent="0.2">
      <c r="A7" s="548" t="s">
        <v>292</v>
      </c>
      <c r="B7" s="549">
        <v>1.177031818181818</v>
      </c>
      <c r="C7" s="549">
        <v>1.160147619047619</v>
      </c>
      <c r="D7" s="549">
        <v>1.1414045454545456</v>
      </c>
      <c r="E7" s="549">
        <v>1.1303782608695649</v>
      </c>
      <c r="F7" s="549">
        <v>1.131447619047619</v>
      </c>
      <c r="G7" s="549">
        <v>1.1341900000000003</v>
      </c>
      <c r="H7" s="549">
        <v>1.1018956521739129</v>
      </c>
      <c r="I7" s="549">
        <v>1.0818736842105261</v>
      </c>
      <c r="J7" s="549">
        <v>1.05785</v>
      </c>
      <c r="K7" s="549">
        <v>1.0565818181818178</v>
      </c>
      <c r="L7" s="549">
        <v>1.0178904761904761</v>
      </c>
      <c r="M7" s="549">
        <v>1.0128434782608693</v>
      </c>
    </row>
    <row r="8" spans="1:13" x14ac:dyDescent="0.2">
      <c r="M8" s="161" t="s">
        <v>293</v>
      </c>
    </row>
    <row r="9" spans="1:13" x14ac:dyDescent="0.2">
      <c r="A9" s="55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289</v>
      </c>
    </row>
    <row r="3" spans="1:13" x14ac:dyDescent="0.2">
      <c r="A3" s="551"/>
      <c r="B3" s="145">
        <v>2021</v>
      </c>
      <c r="C3" s="145" t="s">
        <v>509</v>
      </c>
      <c r="D3" s="145" t="s">
        <v>509</v>
      </c>
      <c r="E3" s="145" t="s">
        <v>509</v>
      </c>
      <c r="F3" s="145">
        <v>2022</v>
      </c>
      <c r="G3" s="145" t="s">
        <v>509</v>
      </c>
      <c r="H3" s="145" t="s">
        <v>509</v>
      </c>
      <c r="I3" s="145" t="s">
        <v>509</v>
      </c>
      <c r="J3" s="145" t="s">
        <v>509</v>
      </c>
      <c r="K3" s="145" t="s">
        <v>509</v>
      </c>
      <c r="L3" s="145" t="s">
        <v>509</v>
      </c>
      <c r="M3" s="145" t="s">
        <v>509</v>
      </c>
    </row>
    <row r="4" spans="1:13" x14ac:dyDescent="0.2">
      <c r="A4" s="447"/>
      <c r="B4" s="544">
        <v>44440</v>
      </c>
      <c r="C4" s="544">
        <v>44470</v>
      </c>
      <c r="D4" s="544">
        <v>44501</v>
      </c>
      <c r="E4" s="544">
        <v>44531</v>
      </c>
      <c r="F4" s="544">
        <v>44562</v>
      </c>
      <c r="G4" s="544">
        <v>44593</v>
      </c>
      <c r="H4" s="544">
        <v>44621</v>
      </c>
      <c r="I4" s="544">
        <v>44652</v>
      </c>
      <c r="J4" s="544">
        <v>44682</v>
      </c>
      <c r="K4" s="544">
        <v>44713</v>
      </c>
      <c r="L4" s="544">
        <v>44743</v>
      </c>
      <c r="M4" s="544">
        <v>44774</v>
      </c>
    </row>
    <row r="5" spans="1:13" x14ac:dyDescent="0.2">
      <c r="A5" s="493" t="s">
        <v>294</v>
      </c>
      <c r="B5" s="402"/>
      <c r="C5" s="402"/>
      <c r="D5" s="402"/>
      <c r="E5" s="402"/>
      <c r="F5" s="402"/>
      <c r="G5" s="402"/>
      <c r="H5" s="402"/>
      <c r="I5" s="402"/>
      <c r="J5" s="402"/>
      <c r="K5" s="402"/>
      <c r="L5" s="402"/>
      <c r="M5" s="402"/>
    </row>
    <row r="6" spans="1:13" x14ac:dyDescent="0.2">
      <c r="A6" s="552" t="s">
        <v>295</v>
      </c>
      <c r="B6" s="401">
        <v>72.853636363636369</v>
      </c>
      <c r="C6" s="401">
        <v>81.815714285714293</v>
      </c>
      <c r="D6" s="401">
        <v>79.015454545454517</v>
      </c>
      <c r="E6" s="401">
        <v>74.03565217391305</v>
      </c>
      <c r="F6" s="401">
        <v>83.549523809523791</v>
      </c>
      <c r="G6" s="401">
        <v>91.65300000000002</v>
      </c>
      <c r="H6" s="401">
        <v>112.14782608695653</v>
      </c>
      <c r="I6" s="401">
        <v>107.44333333333331</v>
      </c>
      <c r="J6" s="401">
        <v>115.54272727272725</v>
      </c>
      <c r="K6" s="401">
        <v>119.94045454545454</v>
      </c>
      <c r="L6" s="401">
        <v>109.39619047619048</v>
      </c>
      <c r="M6" s="401">
        <v>103.18826086956521</v>
      </c>
    </row>
    <row r="7" spans="1:13" x14ac:dyDescent="0.2">
      <c r="A7" s="552" t="s">
        <v>296</v>
      </c>
      <c r="B7" s="401">
        <v>72.832727272727283</v>
      </c>
      <c r="C7" s="401">
        <v>81.386190476190478</v>
      </c>
      <c r="D7" s="401">
        <v>78.658636363636376</v>
      </c>
      <c r="E7" s="401">
        <v>73.317826086956515</v>
      </c>
      <c r="F7" s="401">
        <v>83.539047619047622</v>
      </c>
      <c r="G7" s="401">
        <v>91.688999999999993</v>
      </c>
      <c r="H7" s="401">
        <v>108.64173913043479</v>
      </c>
      <c r="I7" s="401">
        <v>103.07095238095238</v>
      </c>
      <c r="J7" s="401">
        <v>107.83590909090911</v>
      </c>
      <c r="K7" s="401">
        <v>111.54318181818181</v>
      </c>
      <c r="L7" s="401">
        <v>100.4852380952381</v>
      </c>
      <c r="M7" s="401">
        <v>95.585652173913061</v>
      </c>
    </row>
    <row r="8" spans="1:13" x14ac:dyDescent="0.2">
      <c r="A8" s="552" t="s">
        <v>551</v>
      </c>
      <c r="B8" s="401">
        <v>71.431363636363642</v>
      </c>
      <c r="C8" s="401">
        <v>80.47571428571429</v>
      </c>
      <c r="D8" s="401">
        <v>77.713636363636354</v>
      </c>
      <c r="E8" s="401">
        <v>72.377826086956517</v>
      </c>
      <c r="F8" s="401">
        <v>82.892380952380947</v>
      </c>
      <c r="G8" s="401">
        <v>90.15300000000002</v>
      </c>
      <c r="H8" s="401">
        <v>110.64782608695653</v>
      </c>
      <c r="I8" s="401">
        <v>105.80047619047616</v>
      </c>
      <c r="J8" s="401">
        <v>113.84500000000001</v>
      </c>
      <c r="K8" s="401">
        <v>118.19272727272728</v>
      </c>
      <c r="L8" s="401">
        <v>107.40809523809524</v>
      </c>
      <c r="M8" s="401">
        <v>101.18826086956521</v>
      </c>
    </row>
    <row r="9" spans="1:13" x14ac:dyDescent="0.2">
      <c r="A9" s="552" t="s">
        <v>552</v>
      </c>
      <c r="B9" s="401">
        <v>69.681363636363642</v>
      </c>
      <c r="C9" s="401">
        <v>78.775714285714301</v>
      </c>
      <c r="D9" s="401">
        <v>76.213636363636354</v>
      </c>
      <c r="E9" s="401">
        <v>70.529999999999987</v>
      </c>
      <c r="F9" s="401">
        <v>81.087619047619043</v>
      </c>
      <c r="G9" s="401">
        <v>88.942999999999998</v>
      </c>
      <c r="H9" s="401">
        <v>108.96956521739129</v>
      </c>
      <c r="I9" s="401">
        <v>103.76714285714286</v>
      </c>
      <c r="J9" s="401">
        <v>110.26772727272727</v>
      </c>
      <c r="K9" s="401">
        <v>114.97227272727268</v>
      </c>
      <c r="L9" s="401">
        <v>103.44619047619049</v>
      </c>
      <c r="M9" s="401">
        <v>96.662173913043461</v>
      </c>
    </row>
    <row r="10" spans="1:13" x14ac:dyDescent="0.2">
      <c r="A10" s="553" t="s">
        <v>298</v>
      </c>
      <c r="B10" s="454">
        <v>73.390909090909091</v>
      </c>
      <c r="C10" s="454">
        <v>82.382142857142853</v>
      </c>
      <c r="D10" s="454">
        <v>80.13727272727273</v>
      </c>
      <c r="E10" s="454">
        <v>73.094782608695638</v>
      </c>
      <c r="F10" s="454">
        <v>85.999523809523822</v>
      </c>
      <c r="G10" s="454">
        <v>96.373999999999995</v>
      </c>
      <c r="H10" s="454">
        <v>117.7430434782609</v>
      </c>
      <c r="I10" s="454">
        <v>104.69333333333333</v>
      </c>
      <c r="J10" s="454">
        <v>112.84409090909089</v>
      </c>
      <c r="K10" s="454">
        <v>121.80363636363636</v>
      </c>
      <c r="L10" s="454">
        <v>109.31619047619049</v>
      </c>
      <c r="M10" s="454">
        <v>97.415217391304338</v>
      </c>
    </row>
    <row r="11" spans="1:13" x14ac:dyDescent="0.2">
      <c r="A11" s="493" t="s">
        <v>297</v>
      </c>
      <c r="B11" s="403"/>
      <c r="C11" s="403"/>
      <c r="D11" s="403"/>
      <c r="E11" s="403"/>
      <c r="F11" s="403"/>
      <c r="G11" s="403"/>
      <c r="H11" s="403"/>
      <c r="I11" s="403"/>
      <c r="J11" s="403"/>
      <c r="K11" s="403"/>
      <c r="L11" s="403"/>
      <c r="M11" s="403"/>
    </row>
    <row r="12" spans="1:13" x14ac:dyDescent="0.2">
      <c r="A12" s="552" t="s">
        <v>299</v>
      </c>
      <c r="B12" s="401">
        <v>74.486363636363635</v>
      </c>
      <c r="C12" s="401">
        <v>83.351190476190482</v>
      </c>
      <c r="D12" s="401">
        <v>81.237272727272725</v>
      </c>
      <c r="E12" s="401">
        <v>74.612173913043478</v>
      </c>
      <c r="F12" s="401">
        <v>88.518571428571434</v>
      </c>
      <c r="G12" s="401">
        <v>99.641499999999994</v>
      </c>
      <c r="H12" s="401">
        <v>121.38</v>
      </c>
      <c r="I12" s="401">
        <v>109.48619047619047</v>
      </c>
      <c r="J12" s="401">
        <v>118.09409090909089</v>
      </c>
      <c r="K12" s="401">
        <v>127.965</v>
      </c>
      <c r="L12" s="401">
        <v>116.39476190476191</v>
      </c>
      <c r="M12" s="401">
        <v>103.35869565217391</v>
      </c>
    </row>
    <row r="13" spans="1:13" x14ac:dyDescent="0.2">
      <c r="A13" s="552" t="s">
        <v>300</v>
      </c>
      <c r="B13" s="401">
        <v>72.846818181818193</v>
      </c>
      <c r="C13" s="401">
        <v>81.567619047619075</v>
      </c>
      <c r="D13" s="401">
        <v>79.894285714285715</v>
      </c>
      <c r="E13" s="401">
        <v>73.432608695652192</v>
      </c>
      <c r="F13" s="401">
        <v>86.012857142857143</v>
      </c>
      <c r="G13" s="401">
        <v>96.942499999999995</v>
      </c>
      <c r="H13" s="401">
        <v>117.51782608695649</v>
      </c>
      <c r="I13" s="401">
        <v>104.77142857142859</v>
      </c>
      <c r="J13" s="401">
        <v>113.18636363636365</v>
      </c>
      <c r="K13" s="401">
        <v>124.09818181818183</v>
      </c>
      <c r="L13" s="401">
        <v>113.32809523809523</v>
      </c>
      <c r="M13" s="401">
        <v>101.91782608695652</v>
      </c>
    </row>
    <row r="14" spans="1:13" x14ac:dyDescent="0.2">
      <c r="A14" s="552" t="s">
        <v>301</v>
      </c>
      <c r="B14" s="401">
        <v>74.55</v>
      </c>
      <c r="C14" s="401">
        <v>84.10833333333332</v>
      </c>
      <c r="D14" s="401">
        <v>82.164545454545447</v>
      </c>
      <c r="E14" s="401">
        <v>75.036086956521743</v>
      </c>
      <c r="F14" s="401">
        <v>88.711428571428584</v>
      </c>
      <c r="G14" s="401">
        <v>99.638999999999996</v>
      </c>
      <c r="H14" s="401">
        <v>121.23000000000002</v>
      </c>
      <c r="I14" s="401">
        <v>106.75523809523808</v>
      </c>
      <c r="J14" s="401">
        <v>116.41681818181816</v>
      </c>
      <c r="K14" s="401">
        <v>130.09909090909093</v>
      </c>
      <c r="L14" s="401">
        <v>120.53523809523809</v>
      </c>
      <c r="M14" s="401">
        <v>106.23043478260868</v>
      </c>
    </row>
    <row r="15" spans="1:13" x14ac:dyDescent="0.2">
      <c r="A15" s="493" t="s">
        <v>209</v>
      </c>
      <c r="B15" s="403"/>
      <c r="C15" s="403"/>
      <c r="D15" s="403"/>
      <c r="E15" s="403"/>
      <c r="F15" s="403"/>
      <c r="G15" s="403"/>
      <c r="H15" s="403"/>
      <c r="I15" s="403"/>
      <c r="J15" s="403"/>
      <c r="K15" s="403"/>
      <c r="L15" s="403"/>
      <c r="M15" s="403"/>
    </row>
    <row r="16" spans="1:13" x14ac:dyDescent="0.2">
      <c r="A16" s="552" t="s">
        <v>302</v>
      </c>
      <c r="B16" s="401">
        <v>72.625</v>
      </c>
      <c r="C16" s="401">
        <v>81.615476190476173</v>
      </c>
      <c r="D16" s="401">
        <v>79.764545454545456</v>
      </c>
      <c r="E16" s="401">
        <v>72.694782608695647</v>
      </c>
      <c r="F16" s="401">
        <v>85.761428571428567</v>
      </c>
      <c r="G16" s="401">
        <v>94.099000000000004</v>
      </c>
      <c r="H16" s="401">
        <v>93.999565217391293</v>
      </c>
      <c r="I16" s="401">
        <v>75.700476190476195</v>
      </c>
      <c r="J16" s="401">
        <v>84.144090909090906</v>
      </c>
      <c r="K16" s="401">
        <v>94.126363636363621</v>
      </c>
      <c r="L16" s="401">
        <v>82.937619047619023</v>
      </c>
      <c r="M16" s="401">
        <v>76.213043478260872</v>
      </c>
    </row>
    <row r="17" spans="1:13" x14ac:dyDescent="0.2">
      <c r="A17" s="493" t="s">
        <v>303</v>
      </c>
      <c r="B17" s="494"/>
      <c r="C17" s="494"/>
      <c r="D17" s="494"/>
      <c r="E17" s="494"/>
      <c r="F17" s="494"/>
      <c r="G17" s="494"/>
      <c r="H17" s="494"/>
      <c r="I17" s="494"/>
      <c r="J17" s="494"/>
      <c r="K17" s="494"/>
      <c r="L17" s="494"/>
      <c r="M17" s="494"/>
    </row>
    <row r="18" spans="1:13" x14ac:dyDescent="0.2">
      <c r="A18" s="552" t="s">
        <v>304</v>
      </c>
      <c r="B18" s="401">
        <v>71.646190476190469</v>
      </c>
      <c r="C18" s="401">
        <v>81.476666666666688</v>
      </c>
      <c r="D18" s="401">
        <v>79.147500000000008</v>
      </c>
      <c r="E18" s="401">
        <v>71.711818181818174</v>
      </c>
      <c r="F18" s="401">
        <v>83.221999999999994</v>
      </c>
      <c r="G18" s="401">
        <v>91.641052631578944</v>
      </c>
      <c r="H18" s="401">
        <v>108.50260869565219</v>
      </c>
      <c r="I18" s="401">
        <v>101.77749999999999</v>
      </c>
      <c r="J18" s="401">
        <v>109.55238095238097</v>
      </c>
      <c r="K18" s="401">
        <v>114.62954545454546</v>
      </c>
      <c r="L18" s="401">
        <v>101.61899999999999</v>
      </c>
      <c r="M18" s="401">
        <v>93.665217391304353</v>
      </c>
    </row>
    <row r="19" spans="1:13" x14ac:dyDescent="0.2">
      <c r="A19" s="553" t="s">
        <v>305</v>
      </c>
      <c r="B19" s="454">
        <v>67.378181818181815</v>
      </c>
      <c r="C19" s="454">
        <v>76.105238095238107</v>
      </c>
      <c r="D19" s="454">
        <v>72.846190476190486</v>
      </c>
      <c r="E19" s="454">
        <v>66.235652173913053</v>
      </c>
      <c r="F19" s="454">
        <v>77.050476190476175</v>
      </c>
      <c r="G19" s="454">
        <v>84.985499999999988</v>
      </c>
      <c r="H19" s="454">
        <v>103.61347826086957</v>
      </c>
      <c r="I19" s="454">
        <v>98.415238095238109</v>
      </c>
      <c r="J19" s="454">
        <v>104.94863636363638</v>
      </c>
      <c r="K19" s="454">
        <v>108.79363636363637</v>
      </c>
      <c r="L19" s="454">
        <v>95.771428571428572</v>
      </c>
      <c r="M19" s="454">
        <v>87.27304347826086</v>
      </c>
    </row>
    <row r="20" spans="1:13" x14ac:dyDescent="0.2">
      <c r="A20" s="493" t="s">
        <v>306</v>
      </c>
      <c r="B20" s="494"/>
      <c r="C20" s="494"/>
      <c r="D20" s="494"/>
      <c r="E20" s="494"/>
      <c r="F20" s="494"/>
      <c r="G20" s="494"/>
      <c r="H20" s="494"/>
      <c r="I20" s="494"/>
      <c r="J20" s="494"/>
      <c r="K20" s="494"/>
      <c r="L20" s="494"/>
      <c r="M20" s="494"/>
    </row>
    <row r="21" spans="1:13" x14ac:dyDescent="0.2">
      <c r="A21" s="552" t="s">
        <v>307</v>
      </c>
      <c r="B21" s="401">
        <v>74.657272727272741</v>
      </c>
      <c r="C21" s="401">
        <v>84.108809523809498</v>
      </c>
      <c r="D21" s="401">
        <v>82.611363636363635</v>
      </c>
      <c r="E21" s="401">
        <v>75.466956521739121</v>
      </c>
      <c r="F21" s="401">
        <v>88.823333333333338</v>
      </c>
      <c r="G21" s="401">
        <v>100.47399999999999</v>
      </c>
      <c r="H21" s="401">
        <v>122.76478260869565</v>
      </c>
      <c r="I21" s="401">
        <v>107.10619047619045</v>
      </c>
      <c r="J21" s="401">
        <v>116.45545454545457</v>
      </c>
      <c r="K21" s="401">
        <v>129.73227272727274</v>
      </c>
      <c r="L21" s="401">
        <v>118.98761904761903</v>
      </c>
      <c r="M21" s="401">
        <v>106.79565217391303</v>
      </c>
    </row>
    <row r="22" spans="1:13" x14ac:dyDescent="0.2">
      <c r="A22" s="552" t="s">
        <v>308</v>
      </c>
      <c r="B22" s="404">
        <v>74.50772727272728</v>
      </c>
      <c r="C22" s="404">
        <v>83.581190476190471</v>
      </c>
      <c r="D22" s="404">
        <v>81.848181818181814</v>
      </c>
      <c r="E22" s="404">
        <v>74.506521739130434</v>
      </c>
      <c r="F22" s="404">
        <v>87.875714285714295</v>
      </c>
      <c r="G22" s="404">
        <v>99.511499999999998</v>
      </c>
      <c r="H22" s="404">
        <v>122.04695652173915</v>
      </c>
      <c r="I22" s="404">
        <v>104.23666666666668</v>
      </c>
      <c r="J22" s="404">
        <v>113.94545454545455</v>
      </c>
      <c r="K22" s="404">
        <v>126.94454545454546</v>
      </c>
      <c r="L22" s="404">
        <v>116.8609523809524</v>
      </c>
      <c r="M22" s="404">
        <v>101.94869565217392</v>
      </c>
    </row>
    <row r="23" spans="1:13" x14ac:dyDescent="0.2">
      <c r="A23" s="553" t="s">
        <v>309</v>
      </c>
      <c r="B23" s="454">
        <v>74.433636363636367</v>
      </c>
      <c r="C23" s="454">
        <v>83.849285714285728</v>
      </c>
      <c r="D23" s="454">
        <v>81.90636363636365</v>
      </c>
      <c r="E23" s="454">
        <v>74.698260869565203</v>
      </c>
      <c r="F23" s="454">
        <v>88.016190476190488</v>
      </c>
      <c r="G23" s="454">
        <v>99.794000000000011</v>
      </c>
      <c r="H23" s="454">
        <v>122.67086956521743</v>
      </c>
      <c r="I23" s="454">
        <v>104.6866666666667</v>
      </c>
      <c r="J23" s="454">
        <v>114.00409090909089</v>
      </c>
      <c r="K23" s="454">
        <v>127.41090909090909</v>
      </c>
      <c r="L23" s="454">
        <v>117.12095238095237</v>
      </c>
      <c r="M23" s="454">
        <v>104.86086956521739</v>
      </c>
    </row>
    <row r="24" spans="1:13" s="622" customFormat="1" x14ac:dyDescent="0.2">
      <c r="A24" s="554" t="s">
        <v>310</v>
      </c>
      <c r="B24" s="555">
        <v>73.885909090909095</v>
      </c>
      <c r="C24" s="555">
        <v>82.111428571428576</v>
      </c>
      <c r="D24" s="555">
        <v>80.341363636363653</v>
      </c>
      <c r="E24" s="555">
        <v>74.377826086956517</v>
      </c>
      <c r="F24" s="555">
        <v>85.399523809523814</v>
      </c>
      <c r="G24" s="555">
        <v>94.203500000000005</v>
      </c>
      <c r="H24" s="555">
        <v>113.59217391304345</v>
      </c>
      <c r="I24" s="555">
        <v>105.64714285714284</v>
      </c>
      <c r="J24" s="555">
        <v>113.93863636363636</v>
      </c>
      <c r="K24" s="555">
        <v>117.73727272727274</v>
      </c>
      <c r="L24" s="555">
        <v>108.60333333333335</v>
      </c>
      <c r="M24" s="555">
        <v>101.8708695652174</v>
      </c>
    </row>
    <row r="25" spans="1:13" x14ac:dyDescent="0.2">
      <c r="A25" s="550"/>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08"/>
    </row>
    <row r="2" spans="1:14" ht="13.9" customHeight="1" x14ac:dyDescent="0.2">
      <c r="A2" s="158"/>
      <c r="B2" s="158"/>
      <c r="N2" s="161" t="s">
        <v>311</v>
      </c>
    </row>
    <row r="3" spans="1:14" ht="13.9" customHeight="1" x14ac:dyDescent="0.2">
      <c r="A3" s="559"/>
      <c r="B3" s="559"/>
      <c r="C3" s="145">
        <v>2021</v>
      </c>
      <c r="D3" s="145" t="s">
        <v>509</v>
      </c>
      <c r="E3" s="145" t="s">
        <v>509</v>
      </c>
      <c r="F3" s="145" t="s">
        <v>509</v>
      </c>
      <c r="G3" s="145">
        <v>2022</v>
      </c>
      <c r="H3" s="145" t="s">
        <v>509</v>
      </c>
      <c r="I3" s="145" t="s">
        <v>509</v>
      </c>
      <c r="J3" s="145" t="s">
        <v>509</v>
      </c>
      <c r="K3" s="145" t="s">
        <v>509</v>
      </c>
      <c r="L3" s="145" t="s">
        <v>509</v>
      </c>
      <c r="M3" s="145" t="s">
        <v>509</v>
      </c>
      <c r="N3" s="145" t="s">
        <v>509</v>
      </c>
    </row>
    <row r="4" spans="1:14" ht="13.9" customHeight="1" x14ac:dyDescent="0.2">
      <c r="C4" s="544">
        <v>44440</v>
      </c>
      <c r="D4" s="544">
        <v>44470</v>
      </c>
      <c r="E4" s="544">
        <v>44501</v>
      </c>
      <c r="F4" s="544">
        <v>44531</v>
      </c>
      <c r="G4" s="544">
        <v>44562</v>
      </c>
      <c r="H4" s="544">
        <v>44593</v>
      </c>
      <c r="I4" s="544">
        <v>44621</v>
      </c>
      <c r="J4" s="544">
        <v>44652</v>
      </c>
      <c r="K4" s="544">
        <v>44682</v>
      </c>
      <c r="L4" s="544">
        <v>44713</v>
      </c>
      <c r="M4" s="544">
        <v>44743</v>
      </c>
      <c r="N4" s="544">
        <v>44774</v>
      </c>
    </row>
    <row r="5" spans="1:14" ht="13.9" customHeight="1" x14ac:dyDescent="0.2">
      <c r="A5" s="791" t="s">
        <v>485</v>
      </c>
      <c r="B5" s="560" t="s">
        <v>312</v>
      </c>
      <c r="C5" s="556">
        <v>734.43181818181813</v>
      </c>
      <c r="D5" s="556">
        <v>775.16666666666663</v>
      </c>
      <c r="E5" s="556">
        <v>730.90909090909088</v>
      </c>
      <c r="F5" s="556">
        <v>694.11956521739125</v>
      </c>
      <c r="G5" s="556">
        <v>790.40476190476193</v>
      </c>
      <c r="H5" s="556">
        <v>884.58749999999998</v>
      </c>
      <c r="I5" s="556">
        <v>897.45652173913038</v>
      </c>
      <c r="J5" s="556">
        <v>1034.5833333333333</v>
      </c>
      <c r="K5" s="556">
        <v>1209.409090909091</v>
      </c>
      <c r="L5" s="556">
        <v>1310.5795454545455</v>
      </c>
      <c r="M5" s="556">
        <v>1109.3571428571429</v>
      </c>
      <c r="N5" s="556">
        <v>908.78260869565213</v>
      </c>
    </row>
    <row r="6" spans="1:14" ht="13.9" customHeight="1" x14ac:dyDescent="0.2">
      <c r="A6" s="792"/>
      <c r="B6" s="561" t="s">
        <v>313</v>
      </c>
      <c r="C6" s="557">
        <v>732.90909090909088</v>
      </c>
      <c r="D6" s="557">
        <v>820.16666666666663</v>
      </c>
      <c r="E6" s="557">
        <v>793.98863636363637</v>
      </c>
      <c r="F6" s="557">
        <v>710.11904761904759</v>
      </c>
      <c r="G6" s="557">
        <v>806.11904761904759</v>
      </c>
      <c r="H6" s="557">
        <v>905.53750000000002</v>
      </c>
      <c r="I6" s="557">
        <v>1077.8804347826087</v>
      </c>
      <c r="J6" s="557">
        <v>1051.921052631579</v>
      </c>
      <c r="K6" s="557">
        <v>1249.0238095238096</v>
      </c>
      <c r="L6" s="557">
        <v>1366.5625</v>
      </c>
      <c r="M6" s="557">
        <v>1147.2380952380952</v>
      </c>
      <c r="N6" s="557">
        <v>956.2954545454545</v>
      </c>
    </row>
    <row r="7" spans="1:14" ht="13.9" customHeight="1" x14ac:dyDescent="0.2">
      <c r="A7" s="791" t="s">
        <v>517</v>
      </c>
      <c r="B7" s="560" t="s">
        <v>312</v>
      </c>
      <c r="C7" s="558">
        <v>634.4204545454545</v>
      </c>
      <c r="D7" s="558">
        <v>735.23809523809518</v>
      </c>
      <c r="E7" s="558">
        <v>706.0454545454545</v>
      </c>
      <c r="F7" s="558">
        <v>656.35714285714289</v>
      </c>
      <c r="G7" s="558">
        <v>783.73809523809518</v>
      </c>
      <c r="H7" s="558">
        <v>854.45</v>
      </c>
      <c r="I7" s="558">
        <v>1142.6847826086957</v>
      </c>
      <c r="J7" s="558">
        <v>1187.5131578947369</v>
      </c>
      <c r="K7" s="558">
        <v>1230.3333333333333</v>
      </c>
      <c r="L7" s="558">
        <v>1359.675</v>
      </c>
      <c r="M7" s="558">
        <v>1149.3690476190477</v>
      </c>
      <c r="N7" s="558">
        <v>1090.2386363636363</v>
      </c>
    </row>
    <row r="8" spans="1:14" ht="13.9" customHeight="1" x14ac:dyDescent="0.2">
      <c r="A8" s="792"/>
      <c r="B8" s="561" t="s">
        <v>313</v>
      </c>
      <c r="C8" s="557">
        <v>646.76136363636363</v>
      </c>
      <c r="D8" s="557">
        <v>746.83333333333337</v>
      </c>
      <c r="E8" s="557">
        <v>705.5</v>
      </c>
      <c r="F8" s="557">
        <v>664.27380952380952</v>
      </c>
      <c r="G8" s="557">
        <v>790.65476190476193</v>
      </c>
      <c r="H8" s="557">
        <v>864.95</v>
      </c>
      <c r="I8" s="557">
        <v>1158.7282608695652</v>
      </c>
      <c r="J8" s="557">
        <v>1218.171052631579</v>
      </c>
      <c r="K8" s="557">
        <v>1254.0119047619048</v>
      </c>
      <c r="L8" s="557">
        <v>1388.4875</v>
      </c>
      <c r="M8" s="557">
        <v>1152.4285714285713</v>
      </c>
      <c r="N8" s="557">
        <v>1111.215909090909</v>
      </c>
    </row>
    <row r="9" spans="1:14" ht="13.9" customHeight="1" x14ac:dyDescent="0.2">
      <c r="A9" s="791" t="s">
        <v>486</v>
      </c>
      <c r="B9" s="560" t="s">
        <v>312</v>
      </c>
      <c r="C9" s="556">
        <v>626.93772727272733</v>
      </c>
      <c r="D9" s="556">
        <v>720.6195238095238</v>
      </c>
      <c r="E9" s="556">
        <v>682.63095238095241</v>
      </c>
      <c r="F9" s="556">
        <v>634.73913043478262</v>
      </c>
      <c r="G9" s="556">
        <v>742.30952380952385</v>
      </c>
      <c r="H9" s="556">
        <v>814.28750000000002</v>
      </c>
      <c r="I9" s="556">
        <v>1114.358695652174</v>
      </c>
      <c r="J9" s="556">
        <v>1133.9047619047619</v>
      </c>
      <c r="K9" s="556">
        <v>1127.6818181818182</v>
      </c>
      <c r="L9" s="556">
        <v>1313.3068181818182</v>
      </c>
      <c r="M9" s="556">
        <v>1141.3333333333333</v>
      </c>
      <c r="N9" s="556">
        <v>1089.9347826086957</v>
      </c>
    </row>
    <row r="10" spans="1:14" ht="13.9" customHeight="1" x14ac:dyDescent="0.2">
      <c r="A10" s="792"/>
      <c r="B10" s="561" t="s">
        <v>313</v>
      </c>
      <c r="C10" s="557">
        <v>631.26136363636363</v>
      </c>
      <c r="D10" s="557">
        <v>725.41666666666663</v>
      </c>
      <c r="E10" s="557">
        <v>693.98863636363637</v>
      </c>
      <c r="F10" s="557">
        <v>651.70238095238096</v>
      </c>
      <c r="G10" s="557">
        <v>762</v>
      </c>
      <c r="H10" s="557">
        <v>856.36249999999995</v>
      </c>
      <c r="I10" s="557">
        <v>1170.8478260869565</v>
      </c>
      <c r="J10" s="557">
        <v>1168.078947368421</v>
      </c>
      <c r="K10" s="557">
        <v>1164.8214285714287</v>
      </c>
      <c r="L10" s="557">
        <v>1304.3375000000001</v>
      </c>
      <c r="M10" s="557">
        <v>1146.4404761904761</v>
      </c>
      <c r="N10" s="557">
        <v>1085.284090909091</v>
      </c>
    </row>
    <row r="11" spans="1:14" ht="13.9" customHeight="1" x14ac:dyDescent="0.2">
      <c r="A11" s="789" t="s">
        <v>314</v>
      </c>
      <c r="B11" s="560" t="s">
        <v>312</v>
      </c>
      <c r="C11" s="556">
        <v>487.38090909090914</v>
      </c>
      <c r="D11" s="556">
        <v>532.66666666666663</v>
      </c>
      <c r="E11" s="556">
        <v>511.75</v>
      </c>
      <c r="F11" s="556">
        <v>478.76086956521738</v>
      </c>
      <c r="G11" s="556">
        <v>539.34523809523807</v>
      </c>
      <c r="H11" s="556">
        <v>598.04999999999995</v>
      </c>
      <c r="I11" s="556">
        <v>710.07608695652175</v>
      </c>
      <c r="J11" s="556">
        <v>637.65476190476193</v>
      </c>
      <c r="K11" s="556">
        <v>647.875</v>
      </c>
      <c r="L11" s="556">
        <v>663.5795454545455</v>
      </c>
      <c r="M11" s="556">
        <v>591.34523809523807</v>
      </c>
      <c r="N11" s="556">
        <v>601.91304347826087</v>
      </c>
    </row>
    <row r="12" spans="1:14" ht="13.9" customHeight="1" x14ac:dyDescent="0.2">
      <c r="A12" s="790"/>
      <c r="B12" s="561" t="s">
        <v>313</v>
      </c>
      <c r="C12" s="557">
        <v>480.35227272727275</v>
      </c>
      <c r="D12" s="557">
        <v>524.5</v>
      </c>
      <c r="E12" s="557">
        <v>501.13636363636363</v>
      </c>
      <c r="F12" s="557">
        <v>470.04761904761904</v>
      </c>
      <c r="G12" s="557">
        <v>527.69047619047615</v>
      </c>
      <c r="H12" s="557">
        <v>591.38750000000005</v>
      </c>
      <c r="I12" s="557">
        <v>696.78260869565213</v>
      </c>
      <c r="J12" s="557">
        <v>627.18421052631584</v>
      </c>
      <c r="K12" s="557">
        <v>633.40476190476193</v>
      </c>
      <c r="L12" s="557">
        <v>649.17499999999995</v>
      </c>
      <c r="M12" s="557">
        <v>574.94047619047615</v>
      </c>
      <c r="N12" s="557">
        <v>580.69318181818187</v>
      </c>
    </row>
    <row r="13" spans="1:14" ht="13.9" customHeight="1" x14ac:dyDescent="0.2">
      <c r="B13" s="550"/>
      <c r="N13" s="161" t="s">
        <v>293</v>
      </c>
    </row>
    <row r="14" spans="1:14" ht="13.9" customHeight="1" x14ac:dyDescent="0.2">
      <c r="A14" s="550"/>
    </row>
    <row r="15" spans="1:14" ht="13.9" customHeight="1" x14ac:dyDescent="0.2">
      <c r="A15" s="55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67">
        <f>INDICE!A3</f>
        <v>44774</v>
      </c>
      <c r="C3" s="766">
        <v>41671</v>
      </c>
      <c r="D3" s="766" t="s">
        <v>115</v>
      </c>
      <c r="E3" s="766"/>
      <c r="F3" s="766" t="s">
        <v>116</v>
      </c>
      <c r="G3" s="766"/>
      <c r="H3" s="766"/>
    </row>
    <row r="4" spans="1:8" ht="25.5" x14ac:dyDescent="0.2">
      <c r="A4" s="66"/>
      <c r="B4" s="184" t="s">
        <v>54</v>
      </c>
      <c r="C4" s="185" t="s">
        <v>449</v>
      </c>
      <c r="D4" s="184" t="s">
        <v>54</v>
      </c>
      <c r="E4" s="185" t="s">
        <v>449</v>
      </c>
      <c r="F4" s="184" t="s">
        <v>54</v>
      </c>
      <c r="G4" s="186" t="s">
        <v>449</v>
      </c>
      <c r="H4" s="185" t="s">
        <v>106</v>
      </c>
    </row>
    <row r="5" spans="1:8" x14ac:dyDescent="0.2">
      <c r="A5" s="3" t="s">
        <v>316</v>
      </c>
      <c r="B5" s="71">
        <v>11183.261</v>
      </c>
      <c r="C5" s="72">
        <v>-37.047705951028611</v>
      </c>
      <c r="D5" s="71">
        <v>157848.25</v>
      </c>
      <c r="E5" s="336">
        <v>-13.733569594666303</v>
      </c>
      <c r="F5" s="71">
        <v>248536.92300000001</v>
      </c>
      <c r="G5" s="336">
        <v>-9.083845288389913</v>
      </c>
      <c r="H5" s="72">
        <v>63.848984948619012</v>
      </c>
    </row>
    <row r="6" spans="1:8" x14ac:dyDescent="0.2">
      <c r="A6" s="3" t="s">
        <v>317</v>
      </c>
      <c r="B6" s="58">
        <v>16387.276999999998</v>
      </c>
      <c r="C6" s="187">
        <v>94.667470174637074</v>
      </c>
      <c r="D6" s="58">
        <v>88036.077000000005</v>
      </c>
      <c r="E6" s="59">
        <v>82.596593214653808</v>
      </c>
      <c r="F6" s="58">
        <v>130153.315</v>
      </c>
      <c r="G6" s="59">
        <v>67.15200516358756</v>
      </c>
      <c r="H6" s="59">
        <v>33.436307773263408</v>
      </c>
    </row>
    <row r="7" spans="1:8" x14ac:dyDescent="0.2">
      <c r="A7" s="3" t="s">
        <v>318</v>
      </c>
      <c r="B7" s="95">
        <v>603.37400000000002</v>
      </c>
      <c r="C7" s="73">
        <v>-45.88316754069924</v>
      </c>
      <c r="D7" s="95">
        <v>6203.4049999999997</v>
      </c>
      <c r="E7" s="73">
        <v>-29.477863315353996</v>
      </c>
      <c r="F7" s="95">
        <v>10567.2</v>
      </c>
      <c r="G7" s="187">
        <v>-18.982990890186578</v>
      </c>
      <c r="H7" s="187">
        <v>2.7147072781175732</v>
      </c>
    </row>
    <row r="8" spans="1:8" x14ac:dyDescent="0.2">
      <c r="A8" s="216" t="s">
        <v>186</v>
      </c>
      <c r="B8" s="217">
        <v>28173.912</v>
      </c>
      <c r="C8" s="218">
        <v>3.2098608768931176</v>
      </c>
      <c r="D8" s="217">
        <v>252087.73199999999</v>
      </c>
      <c r="E8" s="218">
        <v>5.0420570154114195</v>
      </c>
      <c r="F8" s="217">
        <v>389257.43800000002</v>
      </c>
      <c r="G8" s="218">
        <v>6.8573033343530305</v>
      </c>
      <c r="H8" s="219">
        <v>100</v>
      </c>
    </row>
    <row r="9" spans="1:8" x14ac:dyDescent="0.2">
      <c r="A9" s="220" t="s">
        <v>607</v>
      </c>
      <c r="B9" s="74">
        <v>3490.4520000000002</v>
      </c>
      <c r="C9" s="75">
        <v>-44.672746804076056</v>
      </c>
      <c r="D9" s="74">
        <v>42731.764999999999</v>
      </c>
      <c r="E9" s="75">
        <v>-16.522545561413779</v>
      </c>
      <c r="F9" s="74">
        <v>68694.126000000004</v>
      </c>
      <c r="G9" s="190">
        <v>-11.62061814351507</v>
      </c>
      <c r="H9" s="190">
        <v>17.647479352725945</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6"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123" priority="8" operator="between">
      <formula>-0.5</formula>
      <formula>0.5</formula>
    </cfRule>
  </conditionalFormatting>
  <conditionalFormatting sqref="E5">
    <cfRule type="cellIs" dxfId="122" priority="7" operator="equal">
      <formula>0</formula>
    </cfRule>
  </conditionalFormatting>
  <conditionalFormatting sqref="G5">
    <cfRule type="cellIs" dxfId="121" priority="6" operator="between">
      <formula>-0.5</formula>
      <formula>0.5</formula>
    </cfRule>
  </conditionalFormatting>
  <conditionalFormatting sqref="G5">
    <cfRule type="cellIs" dxfId="120" priority="5" operator="equal">
      <formula>0</formula>
    </cfRule>
  </conditionalFormatting>
  <conditionalFormatting sqref="C7">
    <cfRule type="cellIs" dxfId="119" priority="3" operator="between">
      <formula>-0.5</formula>
      <formula>0.5</formula>
    </cfRule>
    <cfRule type="cellIs" dxfId="118" priority="4" operator="between">
      <formula>0</formula>
      <formula>0.49</formula>
    </cfRule>
  </conditionalFormatting>
  <conditionalFormatting sqref="E7">
    <cfRule type="cellIs" dxfId="117" priority="1" operator="between">
      <formula>-0.5</formula>
      <formula>0.5</formula>
    </cfRule>
    <cfRule type="cellIs" dxfId="116"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648</v>
      </c>
      <c r="B1" s="53"/>
      <c r="C1" s="53"/>
      <c r="D1" s="6"/>
      <c r="E1" s="6"/>
      <c r="F1" s="6"/>
      <c r="G1" s="6"/>
      <c r="H1" s="3"/>
    </row>
    <row r="2" spans="1:8" x14ac:dyDescent="0.2">
      <c r="A2" s="54"/>
      <c r="B2" s="54"/>
      <c r="C2" s="54"/>
      <c r="D2" s="65"/>
      <c r="E2" s="65"/>
      <c r="F2" s="65"/>
      <c r="G2" s="108"/>
      <c r="H2" s="55" t="s">
        <v>467</v>
      </c>
    </row>
    <row r="3" spans="1:8" ht="14.1" customHeight="1" x14ac:dyDescent="0.2">
      <c r="A3" s="56"/>
      <c r="B3" s="767">
        <f>INDICE!A3</f>
        <v>44774</v>
      </c>
      <c r="C3" s="767">
        <v>41671</v>
      </c>
      <c r="D3" s="766" t="s">
        <v>115</v>
      </c>
      <c r="E3" s="766"/>
      <c r="F3" s="766" t="s">
        <v>116</v>
      </c>
      <c r="G3" s="766"/>
      <c r="H3" s="183"/>
    </row>
    <row r="4" spans="1:8" ht="25.5" x14ac:dyDescent="0.2">
      <c r="A4" s="66"/>
      <c r="B4" s="184" t="s">
        <v>54</v>
      </c>
      <c r="C4" s="185" t="s">
        <v>449</v>
      </c>
      <c r="D4" s="184" t="s">
        <v>54</v>
      </c>
      <c r="E4" s="185" t="s">
        <v>449</v>
      </c>
      <c r="F4" s="184" t="s">
        <v>54</v>
      </c>
      <c r="G4" s="186" t="s">
        <v>449</v>
      </c>
      <c r="H4" s="185" t="s">
        <v>106</v>
      </c>
    </row>
    <row r="5" spans="1:8" x14ac:dyDescent="0.2">
      <c r="A5" s="3" t="s">
        <v>650</v>
      </c>
      <c r="B5" s="71">
        <v>18400.085999999999</v>
      </c>
      <c r="C5" s="72">
        <v>27.270679884402792</v>
      </c>
      <c r="D5" s="71">
        <v>121433.514</v>
      </c>
      <c r="E5" s="72">
        <v>26.995958574893287</v>
      </c>
      <c r="F5" s="71">
        <v>186099.36</v>
      </c>
      <c r="G5" s="59">
        <v>25.378205060444799</v>
      </c>
      <c r="H5" s="72">
        <v>47.808812840205761</v>
      </c>
    </row>
    <row r="6" spans="1:8" x14ac:dyDescent="0.2">
      <c r="A6" s="3" t="s">
        <v>649</v>
      </c>
      <c r="B6" s="58">
        <v>7466.05</v>
      </c>
      <c r="C6" s="187">
        <v>-24.94371318838499</v>
      </c>
      <c r="D6" s="58">
        <v>75859.350999999995</v>
      </c>
      <c r="E6" s="59">
        <v>-14.032067537058065</v>
      </c>
      <c r="F6" s="58">
        <v>119022.564</v>
      </c>
      <c r="G6" s="59">
        <v>-9.0241880302793582</v>
      </c>
      <c r="H6" s="59">
        <v>30.576824584659573</v>
      </c>
    </row>
    <row r="7" spans="1:8" x14ac:dyDescent="0.2">
      <c r="A7" s="3" t="s">
        <v>651</v>
      </c>
      <c r="B7" s="95">
        <v>1704.402</v>
      </c>
      <c r="C7" s="187">
        <v>-4.141310974580942</v>
      </c>
      <c r="D7" s="95">
        <v>48591.462</v>
      </c>
      <c r="E7" s="187">
        <v>2.6661137498285692</v>
      </c>
      <c r="F7" s="95">
        <v>73568.313999999998</v>
      </c>
      <c r="G7" s="187">
        <v>2.2131012078080818</v>
      </c>
      <c r="H7" s="187">
        <v>18.899655297017084</v>
      </c>
    </row>
    <row r="8" spans="1:8" x14ac:dyDescent="0.2">
      <c r="A8" s="702" t="s">
        <v>320</v>
      </c>
      <c r="B8" s="95">
        <v>603.37400000000002</v>
      </c>
      <c r="C8" s="73">
        <v>-45.88316754069924</v>
      </c>
      <c r="D8" s="95">
        <v>6203.4049999999997</v>
      </c>
      <c r="E8" s="73">
        <v>-29.477863315353996</v>
      </c>
      <c r="F8" s="95">
        <v>10567.2</v>
      </c>
      <c r="G8" s="187">
        <v>-18.982990890186578</v>
      </c>
      <c r="H8" s="187">
        <v>2.7147072781175732</v>
      </c>
    </row>
    <row r="9" spans="1:8" x14ac:dyDescent="0.2">
      <c r="A9" s="216" t="s">
        <v>186</v>
      </c>
      <c r="B9" s="217">
        <v>28173.912</v>
      </c>
      <c r="C9" s="218">
        <v>3.2098608768931176</v>
      </c>
      <c r="D9" s="217">
        <v>252087.73199999999</v>
      </c>
      <c r="E9" s="218">
        <v>5.0420570154114195</v>
      </c>
      <c r="F9" s="217">
        <v>389257.43800000002</v>
      </c>
      <c r="G9" s="218">
        <v>6.8573033343530305</v>
      </c>
      <c r="H9" s="219">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6" t="s">
        <v>532</v>
      </c>
      <c r="B13" s="1"/>
      <c r="C13" s="1"/>
      <c r="D13" s="1"/>
      <c r="E13" s="1"/>
      <c r="F13" s="1"/>
      <c r="G13" s="1"/>
      <c r="H13" s="1"/>
    </row>
    <row r="14" spans="1:8" s="1" customFormat="1" x14ac:dyDescent="0.2">
      <c r="A14" s="793" t="s">
        <v>652</v>
      </c>
      <c r="B14" s="793"/>
      <c r="C14" s="793"/>
      <c r="D14" s="793"/>
      <c r="E14" s="793"/>
      <c r="F14" s="793"/>
      <c r="G14" s="793"/>
      <c r="H14" s="793"/>
    </row>
    <row r="15" spans="1:8" s="1" customFormat="1" x14ac:dyDescent="0.2">
      <c r="A15" s="793"/>
      <c r="B15" s="793"/>
      <c r="C15" s="793"/>
      <c r="D15" s="793"/>
      <c r="E15" s="793"/>
      <c r="F15" s="793"/>
      <c r="G15" s="793"/>
      <c r="H15" s="793"/>
    </row>
    <row r="16" spans="1:8" s="1" customFormat="1" x14ac:dyDescent="0.2">
      <c r="A16" s="793"/>
      <c r="B16" s="793"/>
      <c r="C16" s="793"/>
      <c r="D16" s="793"/>
      <c r="E16" s="793"/>
      <c r="F16" s="793"/>
      <c r="G16" s="793"/>
      <c r="H16" s="793"/>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115" priority="3" operator="between">
      <formula>-0.5</formula>
      <formula>0.5</formula>
    </cfRule>
    <cfRule type="cellIs" dxfId="114" priority="4" operator="between">
      <formula>0</formula>
      <formula>0.49</formula>
    </cfRule>
  </conditionalFormatting>
  <conditionalFormatting sqref="E8">
    <cfRule type="cellIs" dxfId="113" priority="1" operator="between">
      <formula>-0.5</formula>
      <formula>0.5</formula>
    </cfRule>
    <cfRule type="cellIs" dxfId="112"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794">
        <v>2019</v>
      </c>
      <c r="C3" s="794">
        <v>2020</v>
      </c>
      <c r="D3" s="794">
        <v>2021</v>
      </c>
    </row>
    <row r="4" spans="1:4" x14ac:dyDescent="0.2">
      <c r="A4" s="640"/>
      <c r="B4" s="795"/>
      <c r="C4" s="795"/>
      <c r="D4" s="795"/>
    </row>
    <row r="5" spans="1:4" x14ac:dyDescent="0.2">
      <c r="A5" s="191" t="s">
        <v>321</v>
      </c>
      <c r="B5" s="214">
        <v>12.469654766040348</v>
      </c>
      <c r="C5" s="214">
        <v>-9.7350536312186549</v>
      </c>
      <c r="D5" s="214">
        <v>6.2971231340092384</v>
      </c>
    </row>
    <row r="6" spans="1:4" x14ac:dyDescent="0.2">
      <c r="A6" s="1" t="s">
        <v>127</v>
      </c>
      <c r="B6" s="167">
        <v>12.526098958597446</v>
      </c>
      <c r="C6" s="167">
        <v>-10.476153432773298</v>
      </c>
      <c r="D6" s="167">
        <v>9.0248091075239802</v>
      </c>
    </row>
    <row r="7" spans="1:4" x14ac:dyDescent="0.2">
      <c r="A7" s="1" t="s">
        <v>128</v>
      </c>
      <c r="B7" s="167">
        <v>12.044199552305191</v>
      </c>
      <c r="C7" s="167">
        <v>-9.3081838579220708</v>
      </c>
      <c r="D7" s="167">
        <v>8.6074811958591226</v>
      </c>
    </row>
    <row r="8" spans="1:4" x14ac:dyDescent="0.2">
      <c r="A8" s="1" t="s">
        <v>129</v>
      </c>
      <c r="B8" s="167">
        <v>9.0249648190256764</v>
      </c>
      <c r="C8" s="167">
        <v>-5.9001406542898991</v>
      </c>
      <c r="D8" s="167">
        <v>5.4182586960926278</v>
      </c>
    </row>
    <row r="9" spans="1:4" x14ac:dyDescent="0.2">
      <c r="A9" s="1" t="s">
        <v>130</v>
      </c>
      <c r="B9" s="167">
        <v>5.952988458342503</v>
      </c>
      <c r="C9" s="167">
        <v>-3.2965290707889552</v>
      </c>
      <c r="D9" s="167">
        <v>4.122839219368216</v>
      </c>
    </row>
    <row r="10" spans="1:4" x14ac:dyDescent="0.2">
      <c r="A10" s="1" t="s">
        <v>131</v>
      </c>
      <c r="B10" s="167">
        <v>2.821515040084825</v>
      </c>
      <c r="C10" s="167">
        <v>-1.7833318952710484</v>
      </c>
      <c r="D10" s="167">
        <v>4.3115678834941482</v>
      </c>
    </row>
    <row r="11" spans="1:4" x14ac:dyDescent="0.2">
      <c r="A11" s="1" t="s">
        <v>132</v>
      </c>
      <c r="B11" s="167">
        <v>-0.94744929185202975</v>
      </c>
      <c r="C11" s="167">
        <v>-1.8047728479175735</v>
      </c>
      <c r="D11" s="167">
        <v>6.1238496082276255</v>
      </c>
    </row>
    <row r="12" spans="1:4" x14ac:dyDescent="0.2">
      <c r="A12" s="1" t="s">
        <v>133</v>
      </c>
      <c r="B12" s="167">
        <v>-4.1849875945960822</v>
      </c>
      <c r="C12" s="167">
        <v>-1.2063550244096193</v>
      </c>
      <c r="D12" s="167">
        <v>6.8573033343530305</v>
      </c>
    </row>
    <row r="13" spans="1:4" x14ac:dyDescent="0.2">
      <c r="A13" s="1" t="s">
        <v>134</v>
      </c>
      <c r="B13" s="167">
        <v>-6.2296596439489154</v>
      </c>
      <c r="C13" s="167">
        <v>-0.3928067006411704</v>
      </c>
      <c r="D13" s="167" t="s">
        <v>509</v>
      </c>
    </row>
    <row r="14" spans="1:4" x14ac:dyDescent="0.2">
      <c r="A14" s="1" t="s">
        <v>135</v>
      </c>
      <c r="B14" s="167">
        <v>-8.7710431753324904</v>
      </c>
      <c r="C14" s="167">
        <v>1.2618699599440932</v>
      </c>
      <c r="D14" s="167" t="s">
        <v>509</v>
      </c>
    </row>
    <row r="15" spans="1:4" x14ac:dyDescent="0.2">
      <c r="A15" s="1" t="s">
        <v>136</v>
      </c>
      <c r="B15" s="167">
        <v>-10.17690974038212</v>
      </c>
      <c r="C15" s="167">
        <v>4.5310664252479302</v>
      </c>
      <c r="D15" s="167" t="s">
        <v>509</v>
      </c>
    </row>
    <row r="16" spans="1:4" x14ac:dyDescent="0.2">
      <c r="A16" s="212" t="s">
        <v>137</v>
      </c>
      <c r="B16" s="213">
        <v>-9.9623149171848127</v>
      </c>
      <c r="C16" s="213">
        <v>5.2100536518442659</v>
      </c>
      <c r="D16" s="213"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762" t="s">
        <v>689</v>
      </c>
      <c r="C3" s="758" t="s">
        <v>420</v>
      </c>
      <c r="D3" s="762" t="s">
        <v>630</v>
      </c>
      <c r="E3" s="758" t="s">
        <v>420</v>
      </c>
      <c r="F3" s="760" t="s">
        <v>690</v>
      </c>
    </row>
    <row r="4" spans="1:6" x14ac:dyDescent="0.2">
      <c r="A4" s="66"/>
      <c r="B4" s="763"/>
      <c r="C4" s="759"/>
      <c r="D4" s="763"/>
      <c r="E4" s="759"/>
      <c r="F4" s="761"/>
    </row>
    <row r="5" spans="1:6" x14ac:dyDescent="0.2">
      <c r="A5" s="3" t="s">
        <v>107</v>
      </c>
      <c r="B5" s="58">
        <v>1469.2385291337034</v>
      </c>
      <c r="C5" s="59">
        <v>1.7197354998679824</v>
      </c>
      <c r="D5" s="58">
        <v>1107.9406945638673</v>
      </c>
      <c r="E5" s="59">
        <v>1.3947555254332555</v>
      </c>
      <c r="F5" s="59">
        <v>32.609853247791243</v>
      </c>
    </row>
    <row r="6" spans="1:6" x14ac:dyDescent="0.2">
      <c r="A6" s="3" t="s">
        <v>117</v>
      </c>
      <c r="B6" s="58">
        <v>43384.339442152559</v>
      </c>
      <c r="C6" s="59">
        <v>50.781127228526998</v>
      </c>
      <c r="D6" s="58">
        <v>39472.676029425806</v>
      </c>
      <c r="E6" s="59">
        <v>49.69104688166577</v>
      </c>
      <c r="F6" s="59">
        <v>9.909800414369462</v>
      </c>
    </row>
    <row r="7" spans="1:6" x14ac:dyDescent="0.2">
      <c r="A7" s="3" t="s">
        <v>118</v>
      </c>
      <c r="B7" s="58">
        <v>15150.225070270988</v>
      </c>
      <c r="C7" s="59">
        <v>17.733253905134909</v>
      </c>
      <c r="D7" s="58">
        <v>14259.731806198557</v>
      </c>
      <c r="E7" s="59">
        <v>17.951177193397406</v>
      </c>
      <c r="F7" s="59">
        <v>6.2448107452157187</v>
      </c>
    </row>
    <row r="8" spans="1:6" x14ac:dyDescent="0.2">
      <c r="A8" s="3" t="s">
        <v>119</v>
      </c>
      <c r="B8" s="58">
        <v>19501.655434988574</v>
      </c>
      <c r="C8" s="59">
        <v>22.826578865664395</v>
      </c>
      <c r="D8" s="58">
        <v>18886.930352536543</v>
      </c>
      <c r="E8" s="59">
        <v>23.776227912670901</v>
      </c>
      <c r="F8" s="59">
        <v>3.2547643845653935</v>
      </c>
    </row>
    <row r="9" spans="1:6" x14ac:dyDescent="0.2">
      <c r="A9" s="3" t="s">
        <v>120</v>
      </c>
      <c r="B9" s="58">
        <v>5711.3537351831719</v>
      </c>
      <c r="C9" s="59">
        <v>6.6851076771648419</v>
      </c>
      <c r="D9" s="58">
        <v>5515.5187440543614</v>
      </c>
      <c r="E9" s="59">
        <v>6.943332149135224</v>
      </c>
      <c r="F9" s="59">
        <v>3.5506178152312042</v>
      </c>
    </row>
    <row r="10" spans="1:6" x14ac:dyDescent="0.2">
      <c r="A10" s="3" t="s">
        <v>112</v>
      </c>
      <c r="B10" s="58">
        <v>217.17047028757048</v>
      </c>
      <c r="C10" s="73">
        <v>0.25419682364086227</v>
      </c>
      <c r="D10" s="58">
        <v>193.39562434317375</v>
      </c>
      <c r="E10" s="335">
        <v>0.24346033769744041</v>
      </c>
      <c r="F10" s="59">
        <v>12.293373247271148</v>
      </c>
    </row>
    <row r="11" spans="1:6" x14ac:dyDescent="0.2">
      <c r="A11" s="60" t="s">
        <v>114</v>
      </c>
      <c r="B11" s="61">
        <v>85433.982682016576</v>
      </c>
      <c r="C11" s="62">
        <v>100</v>
      </c>
      <c r="D11" s="61">
        <v>79436.193251122313</v>
      </c>
      <c r="E11" s="62">
        <v>100</v>
      </c>
      <c r="F11" s="62">
        <v>7.5504492164338739</v>
      </c>
    </row>
    <row r="12" spans="1:6" x14ac:dyDescent="0.2">
      <c r="A12" s="725" t="s">
        <v>691</v>
      </c>
      <c r="B12" s="3"/>
      <c r="C12" s="3"/>
      <c r="D12" s="3"/>
      <c r="E12" s="3"/>
      <c r="F12" s="55" t="s">
        <v>570</v>
      </c>
    </row>
    <row r="13" spans="1:6" x14ac:dyDescent="0.2">
      <c r="A13" s="436" t="s">
        <v>620</v>
      </c>
    </row>
  </sheetData>
  <mergeCells count="5">
    <mergeCell ref="B3:B4"/>
    <mergeCell ref="C3:C4"/>
    <mergeCell ref="D3:D4"/>
    <mergeCell ref="E3:E4"/>
    <mergeCell ref="F3:F4"/>
  </mergeCells>
  <conditionalFormatting sqref="E10">
    <cfRule type="cellIs" dxfId="297" priority="2" operator="between">
      <formula>0</formula>
      <formula>0.5</formula>
    </cfRule>
  </conditionalFormatting>
  <conditionalFormatting sqref="E10">
    <cfRule type="cellIs" dxfId="296" priority="1"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2" customWidth="1"/>
    <col min="2" max="12" width="11" style="542"/>
    <col min="13" max="45" width="11" style="18"/>
    <col min="46" max="16384" width="11" style="542"/>
  </cols>
  <sheetData>
    <row r="1" spans="1:12" x14ac:dyDescent="0.2">
      <c r="A1" s="796" t="s">
        <v>653</v>
      </c>
      <c r="B1" s="796"/>
      <c r="C1" s="796"/>
      <c r="D1" s="796"/>
      <c r="E1" s="796"/>
      <c r="F1" s="796"/>
      <c r="G1" s="18"/>
      <c r="H1" s="18"/>
      <c r="I1" s="18"/>
      <c r="J1" s="18"/>
      <c r="K1" s="18"/>
      <c r="L1" s="18"/>
    </row>
    <row r="2" spans="1:12" x14ac:dyDescent="0.2">
      <c r="A2" s="797"/>
      <c r="B2" s="797"/>
      <c r="C2" s="797"/>
      <c r="D2" s="797"/>
      <c r="E2" s="797"/>
      <c r="F2" s="797"/>
      <c r="G2" s="18"/>
      <c r="H2" s="18"/>
      <c r="I2" s="18"/>
      <c r="J2" s="18"/>
      <c r="K2" s="571"/>
      <c r="L2" s="55" t="s">
        <v>467</v>
      </c>
    </row>
    <row r="3" spans="1:12" x14ac:dyDescent="0.2">
      <c r="A3" s="572"/>
      <c r="B3" s="798">
        <f>INDICE!A3</f>
        <v>44774</v>
      </c>
      <c r="C3" s="799">
        <v>41671</v>
      </c>
      <c r="D3" s="799">
        <v>41671</v>
      </c>
      <c r="E3" s="799">
        <v>41671</v>
      </c>
      <c r="F3" s="800">
        <v>41671</v>
      </c>
      <c r="G3" s="801" t="s">
        <v>116</v>
      </c>
      <c r="H3" s="799"/>
      <c r="I3" s="799"/>
      <c r="J3" s="799"/>
      <c r="K3" s="799"/>
      <c r="L3" s="802" t="s">
        <v>106</v>
      </c>
    </row>
    <row r="4" spans="1:12" ht="38.25" x14ac:dyDescent="0.2">
      <c r="A4" s="548"/>
      <c r="B4" s="703" t="s">
        <v>650</v>
      </c>
      <c r="C4" s="703" t="s">
        <v>649</v>
      </c>
      <c r="D4" s="703" t="s">
        <v>651</v>
      </c>
      <c r="E4" s="703" t="s">
        <v>320</v>
      </c>
      <c r="F4" s="223" t="s">
        <v>186</v>
      </c>
      <c r="G4" s="703" t="s">
        <v>650</v>
      </c>
      <c r="H4" s="703" t="s">
        <v>649</v>
      </c>
      <c r="I4" s="703" t="s">
        <v>651</v>
      </c>
      <c r="J4" s="703" t="s">
        <v>320</v>
      </c>
      <c r="K4" s="224" t="s">
        <v>186</v>
      </c>
      <c r="L4" s="803"/>
    </row>
    <row r="5" spans="1:12" x14ac:dyDescent="0.2">
      <c r="A5" s="545" t="s">
        <v>153</v>
      </c>
      <c r="B5" s="439">
        <v>5288.951</v>
      </c>
      <c r="C5" s="439">
        <v>219.51</v>
      </c>
      <c r="D5" s="439">
        <v>113.069</v>
      </c>
      <c r="E5" s="439">
        <v>153.21199999999999</v>
      </c>
      <c r="F5" s="573">
        <v>5774.7420000000002</v>
      </c>
      <c r="G5" s="439">
        <v>44952.127</v>
      </c>
      <c r="H5" s="439">
        <v>6455.9995840000011</v>
      </c>
      <c r="I5" s="439">
        <v>2838.252</v>
      </c>
      <c r="J5" s="439">
        <v>2474.752</v>
      </c>
      <c r="K5" s="574">
        <v>56721.130583999999</v>
      </c>
      <c r="L5" s="72">
        <v>14.571642375214726</v>
      </c>
    </row>
    <row r="6" spans="1:12" x14ac:dyDescent="0.2">
      <c r="A6" s="547" t="s">
        <v>154</v>
      </c>
      <c r="B6" s="439">
        <v>814.87</v>
      </c>
      <c r="C6" s="439">
        <v>448.928</v>
      </c>
      <c r="D6" s="439">
        <v>68.037999999999997</v>
      </c>
      <c r="E6" s="439">
        <v>50.917000000000002</v>
      </c>
      <c r="F6" s="575">
        <v>1382.7529999999999</v>
      </c>
      <c r="G6" s="439">
        <v>10042.421</v>
      </c>
      <c r="H6" s="439">
        <v>7890.2879999999996</v>
      </c>
      <c r="I6" s="439">
        <v>3256.7449999999999</v>
      </c>
      <c r="J6" s="439">
        <v>783.06799999999998</v>
      </c>
      <c r="K6" s="576">
        <v>21972.521999999997</v>
      </c>
      <c r="L6" s="59">
        <v>5.6447346759313985</v>
      </c>
    </row>
    <row r="7" spans="1:12" x14ac:dyDescent="0.2">
      <c r="A7" s="547" t="s">
        <v>155</v>
      </c>
      <c r="B7" s="439">
        <v>925.59799999999996</v>
      </c>
      <c r="C7" s="439">
        <v>288.26799999999997</v>
      </c>
      <c r="D7" s="439">
        <v>49.761000000000003</v>
      </c>
      <c r="E7" s="439">
        <v>7.5709999999999997</v>
      </c>
      <c r="F7" s="575">
        <v>1271.1979999999999</v>
      </c>
      <c r="G7" s="439">
        <v>7683.174</v>
      </c>
      <c r="H7" s="439">
        <v>4633.3810000000003</v>
      </c>
      <c r="I7" s="439">
        <v>2167.2959999999998</v>
      </c>
      <c r="J7" s="439">
        <v>138.89099999999999</v>
      </c>
      <c r="K7" s="576">
        <v>14622.742</v>
      </c>
      <c r="L7" s="59">
        <v>3.7565782764763398</v>
      </c>
    </row>
    <row r="8" spans="1:12" x14ac:dyDescent="0.2">
      <c r="A8" s="547" t="s">
        <v>156</v>
      </c>
      <c r="B8" s="439">
        <v>1083.597</v>
      </c>
      <c r="C8" s="96">
        <v>26.071000000000002</v>
      </c>
      <c r="D8" s="439">
        <v>42.628999999999998</v>
      </c>
      <c r="E8" s="96">
        <v>0.29399999999999998</v>
      </c>
      <c r="F8" s="575">
        <v>1152.5909999999999</v>
      </c>
      <c r="G8" s="439">
        <v>10279.39</v>
      </c>
      <c r="H8" s="439">
        <v>235.05799999999999</v>
      </c>
      <c r="I8" s="96">
        <v>869.995</v>
      </c>
      <c r="J8" s="439">
        <v>5.9279999999999999</v>
      </c>
      <c r="K8" s="576">
        <v>11390.371000000001</v>
      </c>
      <c r="L8" s="59">
        <v>2.9261830824619683</v>
      </c>
    </row>
    <row r="9" spans="1:12" x14ac:dyDescent="0.2">
      <c r="A9" s="547" t="s">
        <v>568</v>
      </c>
      <c r="B9" s="439">
        <v>0</v>
      </c>
      <c r="C9" s="439">
        <v>0</v>
      </c>
      <c r="D9" s="439">
        <v>0</v>
      </c>
      <c r="E9" s="96">
        <v>1.9670000000000001</v>
      </c>
      <c r="F9" s="624">
        <v>1.9670000000000001</v>
      </c>
      <c r="G9" s="439">
        <v>0</v>
      </c>
      <c r="H9" s="439">
        <v>0</v>
      </c>
      <c r="I9" s="439">
        <v>0</v>
      </c>
      <c r="J9" s="439">
        <v>21.31</v>
      </c>
      <c r="K9" s="576">
        <v>21.31</v>
      </c>
      <c r="L9" s="96">
        <v>5.4745329618556358E-3</v>
      </c>
    </row>
    <row r="10" spans="1:12" x14ac:dyDescent="0.2">
      <c r="A10" s="547" t="s">
        <v>158</v>
      </c>
      <c r="B10" s="439">
        <v>47.524999999999999</v>
      </c>
      <c r="C10" s="439">
        <v>96.165000000000006</v>
      </c>
      <c r="D10" s="439">
        <v>35.707999999999998</v>
      </c>
      <c r="E10" s="439">
        <v>1.161</v>
      </c>
      <c r="F10" s="575">
        <v>180.559</v>
      </c>
      <c r="G10" s="439">
        <v>1959.652</v>
      </c>
      <c r="H10" s="439">
        <v>1617.9369999999999</v>
      </c>
      <c r="I10" s="439">
        <v>1184.8230000000001</v>
      </c>
      <c r="J10" s="439">
        <v>25.288</v>
      </c>
      <c r="K10" s="576">
        <v>4787.7</v>
      </c>
      <c r="L10" s="59">
        <v>1.2299587734151209</v>
      </c>
    </row>
    <row r="11" spans="1:12" x14ac:dyDescent="0.2">
      <c r="A11" s="547" t="s">
        <v>159</v>
      </c>
      <c r="B11" s="439">
        <v>121.328</v>
      </c>
      <c r="C11" s="439">
        <v>525.38300000000004</v>
      </c>
      <c r="D11" s="439">
        <v>159.023</v>
      </c>
      <c r="E11" s="439">
        <v>33.405999999999999</v>
      </c>
      <c r="F11" s="575">
        <v>839.14</v>
      </c>
      <c r="G11" s="439">
        <v>2035.100265</v>
      </c>
      <c r="H11" s="439">
        <v>10797.115602775</v>
      </c>
      <c r="I11" s="439">
        <v>7331.6281820000004</v>
      </c>
      <c r="J11" s="439">
        <v>688.68100000000004</v>
      </c>
      <c r="K11" s="576">
        <v>20852.525049775002</v>
      </c>
      <c r="L11" s="59">
        <v>5.3570077767674142</v>
      </c>
    </row>
    <row r="12" spans="1:12" x14ac:dyDescent="0.2">
      <c r="A12" s="547" t="s">
        <v>512</v>
      </c>
      <c r="B12" s="439">
        <v>568.13199999999995</v>
      </c>
      <c r="C12" s="439">
        <v>226.37</v>
      </c>
      <c r="D12" s="439">
        <v>58.881999999999998</v>
      </c>
      <c r="E12" s="439">
        <v>55.128999999999998</v>
      </c>
      <c r="F12" s="575">
        <v>908.51299999999992</v>
      </c>
      <c r="G12" s="439">
        <v>8385.906148</v>
      </c>
      <c r="H12" s="439">
        <v>4837.6749890000001</v>
      </c>
      <c r="I12" s="439">
        <v>2985.0729999999999</v>
      </c>
      <c r="J12" s="439">
        <v>737.33</v>
      </c>
      <c r="K12" s="576">
        <v>16945.984137000003</v>
      </c>
      <c r="L12" s="59">
        <v>4.3534185231857929</v>
      </c>
    </row>
    <row r="13" spans="1:12" x14ac:dyDescent="0.2">
      <c r="A13" s="547" t="s">
        <v>160</v>
      </c>
      <c r="B13" s="439">
        <v>2426.681</v>
      </c>
      <c r="C13" s="439">
        <v>1642.607</v>
      </c>
      <c r="D13" s="439">
        <v>383.65</v>
      </c>
      <c r="E13" s="439">
        <v>81.228999999999999</v>
      </c>
      <c r="F13" s="575">
        <v>4534.1670000000004</v>
      </c>
      <c r="G13" s="439">
        <v>21916.723999999998</v>
      </c>
      <c r="H13" s="439">
        <v>26316.127251000002</v>
      </c>
      <c r="I13" s="439">
        <v>16553.366999999998</v>
      </c>
      <c r="J13" s="439">
        <v>1987.126</v>
      </c>
      <c r="K13" s="576">
        <v>66773.344251000002</v>
      </c>
      <c r="L13" s="59">
        <v>17.154053217993106</v>
      </c>
    </row>
    <row r="14" spans="1:12" x14ac:dyDescent="0.2">
      <c r="A14" s="547" t="s">
        <v>323</v>
      </c>
      <c r="B14" s="439">
        <v>1295.4390000000001</v>
      </c>
      <c r="C14" s="439">
        <v>1413.626</v>
      </c>
      <c r="D14" s="439">
        <v>103.095</v>
      </c>
      <c r="E14" s="439">
        <v>70.114000000000004</v>
      </c>
      <c r="F14" s="575">
        <v>2882.2739999999999</v>
      </c>
      <c r="G14" s="439">
        <v>13756.91</v>
      </c>
      <c r="H14" s="439">
        <v>23216.319362000002</v>
      </c>
      <c r="I14" s="439">
        <v>3626.3560000000002</v>
      </c>
      <c r="J14" s="439">
        <v>1151.5360840000001</v>
      </c>
      <c r="K14" s="576">
        <v>41751.121445999997</v>
      </c>
      <c r="L14" s="59">
        <v>10.725851269383609</v>
      </c>
    </row>
    <row r="15" spans="1:12" x14ac:dyDescent="0.2">
      <c r="A15" s="547" t="s">
        <v>163</v>
      </c>
      <c r="B15" s="439">
        <v>9.7159999999999993</v>
      </c>
      <c r="C15" s="439">
        <v>175.70599999999999</v>
      </c>
      <c r="D15" s="439">
        <v>14.124000000000001</v>
      </c>
      <c r="E15" s="439">
        <v>46.011000000000003</v>
      </c>
      <c r="F15" s="575">
        <v>245.55699999999999</v>
      </c>
      <c r="G15" s="96">
        <v>28.062999999999999</v>
      </c>
      <c r="H15" s="439">
        <v>1703.2719999999999</v>
      </c>
      <c r="I15" s="439">
        <v>549.58799999999997</v>
      </c>
      <c r="J15" s="439">
        <v>567.79600000000005</v>
      </c>
      <c r="K15" s="576">
        <v>2848.7190000000001</v>
      </c>
      <c r="L15" s="59">
        <v>0.73183510392137152</v>
      </c>
    </row>
    <row r="16" spans="1:12" x14ac:dyDescent="0.2">
      <c r="A16" s="547" t="s">
        <v>164</v>
      </c>
      <c r="B16" s="439">
        <v>1276.4490000000001</v>
      </c>
      <c r="C16" s="439">
        <v>589.85199999999998</v>
      </c>
      <c r="D16" s="439">
        <v>67.221999999999994</v>
      </c>
      <c r="E16" s="439">
        <v>25.34</v>
      </c>
      <c r="F16" s="575">
        <v>1958.8629999999998</v>
      </c>
      <c r="G16" s="439">
        <v>12933.81</v>
      </c>
      <c r="H16" s="439">
        <v>5753.8871390000004</v>
      </c>
      <c r="I16" s="439">
        <v>2449.9177709999999</v>
      </c>
      <c r="J16" s="439">
        <v>566.21</v>
      </c>
      <c r="K16" s="576">
        <v>21703.824909999999</v>
      </c>
      <c r="L16" s="59">
        <v>5.575706469645163</v>
      </c>
    </row>
    <row r="17" spans="1:12" x14ac:dyDescent="0.2">
      <c r="A17" s="547" t="s">
        <v>165</v>
      </c>
      <c r="B17" s="96">
        <v>178.982</v>
      </c>
      <c r="C17" s="439">
        <v>23.024000000000001</v>
      </c>
      <c r="D17" s="439">
        <v>22.780999999999999</v>
      </c>
      <c r="E17" s="439">
        <v>4.4039999999999999</v>
      </c>
      <c r="F17" s="575">
        <v>229.191</v>
      </c>
      <c r="G17" s="439">
        <v>2216.384</v>
      </c>
      <c r="H17" s="439">
        <v>532.73500000000001</v>
      </c>
      <c r="I17" s="439">
        <v>1119.4059999999999</v>
      </c>
      <c r="J17" s="439">
        <v>77.537999999999997</v>
      </c>
      <c r="K17" s="576">
        <v>3946.0630000000001</v>
      </c>
      <c r="L17" s="59">
        <v>1.0137424665912218</v>
      </c>
    </row>
    <row r="18" spans="1:12" x14ac:dyDescent="0.2">
      <c r="A18" s="547" t="s">
        <v>166</v>
      </c>
      <c r="B18" s="439">
        <v>131.69499999999999</v>
      </c>
      <c r="C18" s="439">
        <v>276.488</v>
      </c>
      <c r="D18" s="439">
        <v>369.61700000000002</v>
      </c>
      <c r="E18" s="439">
        <v>17.077000000000002</v>
      </c>
      <c r="F18" s="575">
        <v>794.87699999999995</v>
      </c>
      <c r="G18" s="439">
        <v>2028.6130000000001</v>
      </c>
      <c r="H18" s="439">
        <v>3899.8330000000001</v>
      </c>
      <c r="I18" s="439">
        <v>18497.924999999999</v>
      </c>
      <c r="J18" s="439">
        <v>315.255</v>
      </c>
      <c r="K18" s="576">
        <v>24741.626</v>
      </c>
      <c r="L18" s="59">
        <v>6.3561167089115163</v>
      </c>
    </row>
    <row r="19" spans="1:12" x14ac:dyDescent="0.2">
      <c r="A19" s="547" t="s">
        <v>168</v>
      </c>
      <c r="B19" s="439">
        <v>2531.451</v>
      </c>
      <c r="C19" s="439">
        <v>102.386</v>
      </c>
      <c r="D19" s="439">
        <v>26.923999999999999</v>
      </c>
      <c r="E19" s="439">
        <v>32.744999999999997</v>
      </c>
      <c r="F19" s="575">
        <v>2693.5059999999999</v>
      </c>
      <c r="G19" s="439">
        <v>25304.592000000001</v>
      </c>
      <c r="H19" s="439">
        <v>1895.13</v>
      </c>
      <c r="I19" s="439">
        <v>714.78200000000004</v>
      </c>
      <c r="J19" s="439">
        <v>638.32299999999998</v>
      </c>
      <c r="K19" s="576">
        <v>28552.827000000001</v>
      </c>
      <c r="L19" s="59">
        <v>7.335213165915607</v>
      </c>
    </row>
    <row r="20" spans="1:12" x14ac:dyDescent="0.2">
      <c r="A20" s="547" t="s">
        <v>169</v>
      </c>
      <c r="B20" s="439">
        <v>849.827</v>
      </c>
      <c r="C20" s="439">
        <v>312.36599999999999</v>
      </c>
      <c r="D20" s="439">
        <v>52.546999999999997</v>
      </c>
      <c r="E20" s="439">
        <v>12.131</v>
      </c>
      <c r="F20" s="575">
        <v>1226.8710000000001</v>
      </c>
      <c r="G20" s="439">
        <v>10031.609</v>
      </c>
      <c r="H20" s="439">
        <v>5174.924</v>
      </c>
      <c r="I20" s="439">
        <v>2341.7440000000001</v>
      </c>
      <c r="J20" s="439">
        <v>218.78700000000001</v>
      </c>
      <c r="K20" s="576">
        <v>17767.063999999998</v>
      </c>
      <c r="L20" s="59">
        <v>4.5643537073392135</v>
      </c>
    </row>
    <row r="21" spans="1:12" x14ac:dyDescent="0.2">
      <c r="A21" s="547" t="s">
        <v>170</v>
      </c>
      <c r="B21" s="439">
        <v>849.846</v>
      </c>
      <c r="C21" s="439">
        <v>1099.095</v>
      </c>
      <c r="D21" s="439">
        <v>137.49199999999999</v>
      </c>
      <c r="E21" s="439">
        <v>10.667</v>
      </c>
      <c r="F21" s="575">
        <v>2097.1</v>
      </c>
      <c r="G21" s="439">
        <v>12544.9</v>
      </c>
      <c r="H21" s="439">
        <v>14052.982</v>
      </c>
      <c r="I21" s="439">
        <v>7090.8159999999998</v>
      </c>
      <c r="J21" s="439">
        <v>169.37700000000001</v>
      </c>
      <c r="K21" s="576">
        <v>33858.074999999997</v>
      </c>
      <c r="L21" s="59">
        <v>8.6981298738845716</v>
      </c>
    </row>
    <row r="22" spans="1:12" x14ac:dyDescent="0.2">
      <c r="A22" s="225" t="s">
        <v>114</v>
      </c>
      <c r="B22" s="174">
        <v>18400.087000000003</v>
      </c>
      <c r="C22" s="174">
        <v>7465.8450000000012</v>
      </c>
      <c r="D22" s="174">
        <v>1704.5619999999999</v>
      </c>
      <c r="E22" s="174">
        <v>603.375</v>
      </c>
      <c r="F22" s="577">
        <v>28173.869000000006</v>
      </c>
      <c r="G22" s="578">
        <v>186099.375413</v>
      </c>
      <c r="H22" s="174">
        <v>119012.66392777501</v>
      </c>
      <c r="I22" s="174">
        <v>73577.713953000013</v>
      </c>
      <c r="J22" s="174">
        <v>10567.196084000001</v>
      </c>
      <c r="K22" s="174">
        <v>389256.94937777502</v>
      </c>
      <c r="L22" s="175">
        <v>100</v>
      </c>
    </row>
    <row r="23" spans="1:12" x14ac:dyDescent="0.2">
      <c r="A23" s="18"/>
      <c r="B23" s="18"/>
      <c r="C23" s="18"/>
      <c r="D23" s="18"/>
      <c r="E23" s="18"/>
      <c r="F23" s="18"/>
      <c r="G23" s="18"/>
      <c r="H23" s="18"/>
      <c r="I23" s="18"/>
      <c r="J23" s="18"/>
      <c r="L23" s="161" t="s">
        <v>220</v>
      </c>
    </row>
    <row r="24" spans="1:12" x14ac:dyDescent="0.2">
      <c r="A24" s="80" t="s">
        <v>489</v>
      </c>
      <c r="B24" s="550"/>
      <c r="C24" s="579"/>
      <c r="D24" s="579"/>
      <c r="E24" s="579"/>
      <c r="F24" s="579"/>
      <c r="G24" s="18"/>
      <c r="H24" s="18"/>
      <c r="I24" s="18"/>
      <c r="J24" s="18"/>
      <c r="K24" s="18"/>
      <c r="L24" s="18"/>
    </row>
    <row r="25" spans="1:12" x14ac:dyDescent="0.2">
      <c r="A25" s="80" t="s">
        <v>221</v>
      </c>
      <c r="B25" s="550"/>
      <c r="C25" s="550"/>
      <c r="D25" s="550"/>
      <c r="E25" s="550"/>
      <c r="F25" s="580"/>
      <c r="G25" s="18"/>
      <c r="H25" s="18"/>
      <c r="I25" s="18"/>
      <c r="J25" s="18"/>
      <c r="K25" s="18"/>
      <c r="L25" s="18"/>
    </row>
    <row r="26" spans="1:12" s="18" customFormat="1" x14ac:dyDescent="0.2">
      <c r="A26" s="793" t="s">
        <v>652</v>
      </c>
      <c r="B26" s="793"/>
      <c r="C26" s="793"/>
      <c r="D26" s="793"/>
      <c r="E26" s="793"/>
      <c r="F26" s="793"/>
      <c r="G26" s="793"/>
      <c r="H26" s="793"/>
    </row>
    <row r="27" spans="1:12" s="18" customFormat="1" x14ac:dyDescent="0.2">
      <c r="A27" s="793"/>
      <c r="B27" s="793"/>
      <c r="C27" s="793"/>
      <c r="D27" s="793"/>
      <c r="E27" s="793"/>
      <c r="F27" s="793"/>
      <c r="G27" s="793"/>
      <c r="H27" s="793"/>
    </row>
    <row r="28" spans="1:12" s="18" customFormat="1" x14ac:dyDescent="0.2">
      <c r="A28" s="793"/>
      <c r="B28" s="793"/>
      <c r="C28" s="793"/>
      <c r="D28" s="793"/>
      <c r="E28" s="793"/>
      <c r="F28" s="793"/>
      <c r="G28" s="793"/>
      <c r="H28" s="793"/>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C8">
    <cfRule type="cellIs" dxfId="111" priority="43" operator="between">
      <formula>0</formula>
      <formula>0.5</formula>
    </cfRule>
    <cfRule type="cellIs" dxfId="110" priority="44" operator="between">
      <formula>0</formula>
      <formula>0.49</formula>
    </cfRule>
  </conditionalFormatting>
  <conditionalFormatting sqref="B17">
    <cfRule type="cellIs" dxfId="109" priority="41" operator="between">
      <formula>0</formula>
      <formula>0.5</formula>
    </cfRule>
    <cfRule type="cellIs" dxfId="108" priority="42" operator="between">
      <formula>0</formula>
      <formula>0.49</formula>
    </cfRule>
  </conditionalFormatting>
  <conditionalFormatting sqref="L9">
    <cfRule type="cellIs" dxfId="107" priority="39" operator="between">
      <formula>0</formula>
      <formula>0.5</formula>
    </cfRule>
    <cfRule type="cellIs" dxfId="106" priority="40" operator="between">
      <formula>0</formula>
      <formula>0.49</formula>
    </cfRule>
  </conditionalFormatting>
  <conditionalFormatting sqref="E8">
    <cfRule type="cellIs" dxfId="105" priority="37" operator="between">
      <formula>0</formula>
      <formula>0.5</formula>
    </cfRule>
    <cfRule type="cellIs" dxfId="104" priority="38" operator="between">
      <formula>0</formula>
      <formula>0.49</formula>
    </cfRule>
  </conditionalFormatting>
  <conditionalFormatting sqref="G15">
    <cfRule type="cellIs" dxfId="103" priority="33" operator="between">
      <formula>0</formula>
      <formula>0.5</formula>
    </cfRule>
    <cfRule type="cellIs" dxfId="102" priority="34" operator="between">
      <formula>0</formula>
      <formula>0.49</formula>
    </cfRule>
  </conditionalFormatting>
  <conditionalFormatting sqref="E9">
    <cfRule type="cellIs" dxfId="101" priority="27" operator="between">
      <formula>0</formula>
      <formula>0.5</formula>
    </cfRule>
    <cfRule type="cellIs" dxfId="100" priority="28" operator="between">
      <formula>0</formula>
      <formula>0.49</formula>
    </cfRule>
  </conditionalFormatting>
  <conditionalFormatting sqref="F9">
    <cfRule type="cellIs" dxfId="99" priority="25" operator="between">
      <formula>0</formula>
      <formula>0.5</formula>
    </cfRule>
    <cfRule type="cellIs" dxfId="98" priority="26" operator="between">
      <formula>0</formula>
      <formula>0.49</formula>
    </cfRule>
  </conditionalFormatting>
  <conditionalFormatting sqref="I8">
    <cfRule type="cellIs" dxfId="97" priority="9" operator="between">
      <formula>0</formula>
      <formula>0.5</formula>
    </cfRule>
    <cfRule type="cellIs" dxfId="96"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82" t="s">
        <v>451</v>
      </c>
      <c r="B3" s="782" t="s">
        <v>452</v>
      </c>
      <c r="C3" s="767">
        <f>INDICE!A3</f>
        <v>44774</v>
      </c>
      <c r="D3" s="767">
        <v>41671</v>
      </c>
      <c r="E3" s="766" t="s">
        <v>115</v>
      </c>
      <c r="F3" s="766"/>
      <c r="G3" s="766" t="s">
        <v>116</v>
      </c>
      <c r="H3" s="766"/>
      <c r="I3" s="766"/>
      <c r="J3" s="161"/>
    </row>
    <row r="4" spans="1:45" x14ac:dyDescent="0.2">
      <c r="A4" s="783"/>
      <c r="B4" s="783"/>
      <c r="C4" s="184" t="s">
        <v>54</v>
      </c>
      <c r="D4" s="185" t="s">
        <v>421</v>
      </c>
      <c r="E4" s="184" t="s">
        <v>54</v>
      </c>
      <c r="F4" s="185" t="s">
        <v>421</v>
      </c>
      <c r="G4" s="184" t="s">
        <v>54</v>
      </c>
      <c r="H4" s="186" t="s">
        <v>421</v>
      </c>
      <c r="I4" s="185" t="s">
        <v>471</v>
      </c>
      <c r="J4" s="10"/>
    </row>
    <row r="5" spans="1:45" x14ac:dyDescent="0.2">
      <c r="A5" s="1"/>
      <c r="B5" s="11" t="s">
        <v>324</v>
      </c>
      <c r="C5" s="459">
        <v>0</v>
      </c>
      <c r="D5" s="142" t="s">
        <v>142</v>
      </c>
      <c r="E5" s="462">
        <v>1079.5573899999999</v>
      </c>
      <c r="F5" s="142" t="s">
        <v>142</v>
      </c>
      <c r="G5" s="462">
        <v>1944.3300200000001</v>
      </c>
      <c r="H5" s="142" t="s">
        <v>142</v>
      </c>
      <c r="I5" s="502">
        <v>0.42987588853378689</v>
      </c>
      <c r="J5" s="1"/>
    </row>
    <row r="6" spans="1:45" x14ac:dyDescent="0.2">
      <c r="A6" s="1"/>
      <c r="B6" s="11" t="s">
        <v>470</v>
      </c>
      <c r="C6" s="459">
        <v>0</v>
      </c>
      <c r="D6" s="142">
        <v>-100</v>
      </c>
      <c r="E6" s="462">
        <v>7459.2819099999997</v>
      </c>
      <c r="F6" s="142">
        <v>-34.783419769533118</v>
      </c>
      <c r="G6" s="462">
        <v>8291.7676300000003</v>
      </c>
      <c r="H6" s="142">
        <v>-42.932471893071067</v>
      </c>
      <c r="I6" s="410">
        <v>1.8332438119028489</v>
      </c>
      <c r="J6" s="1"/>
    </row>
    <row r="7" spans="1:45" x14ac:dyDescent="0.2">
      <c r="A7" s="160" t="s">
        <v>458</v>
      </c>
      <c r="B7" s="145"/>
      <c r="C7" s="460">
        <v>0</v>
      </c>
      <c r="D7" s="148">
        <v>-100</v>
      </c>
      <c r="E7" s="460">
        <v>8538.8393000000015</v>
      </c>
      <c r="F7" s="148">
        <v>-25.344838148969533</v>
      </c>
      <c r="G7" s="460">
        <v>10236.09765</v>
      </c>
      <c r="H7" s="231">
        <v>-29.55075245558416</v>
      </c>
      <c r="I7" s="148">
        <v>2.2631197004366355</v>
      </c>
      <c r="J7" s="1"/>
    </row>
    <row r="8" spans="1:45" x14ac:dyDescent="0.2">
      <c r="A8" s="191"/>
      <c r="B8" s="11" t="s">
        <v>231</v>
      </c>
      <c r="C8" s="459">
        <v>10073.889190000002</v>
      </c>
      <c r="D8" s="142">
        <v>92.213027458507312</v>
      </c>
      <c r="E8" s="462">
        <v>96760.579369999992</v>
      </c>
      <c r="F8" s="149">
        <v>248.40078003428619</v>
      </c>
      <c r="G8" s="462">
        <v>129633.58811</v>
      </c>
      <c r="H8" s="149">
        <v>205.77744414937388</v>
      </c>
      <c r="I8" s="698">
        <v>28.66095431299734</v>
      </c>
      <c r="J8" s="1"/>
    </row>
    <row r="9" spans="1:45" x14ac:dyDescent="0.2">
      <c r="A9" s="160" t="s">
        <v>303</v>
      </c>
      <c r="B9" s="145"/>
      <c r="C9" s="460">
        <v>10073.889190000002</v>
      </c>
      <c r="D9" s="148">
        <v>92.213027458507312</v>
      </c>
      <c r="E9" s="460">
        <v>96760.579369999992</v>
      </c>
      <c r="F9" s="148">
        <v>248.40078003428619</v>
      </c>
      <c r="G9" s="460">
        <v>129633.58811</v>
      </c>
      <c r="H9" s="231">
        <v>205.77744414937388</v>
      </c>
      <c r="I9" s="148">
        <v>28.66095431299734</v>
      </c>
      <c r="J9" s="1"/>
    </row>
    <row r="10" spans="1:45" s="435" customFormat="1" x14ac:dyDescent="0.2">
      <c r="A10" s="663"/>
      <c r="B10" s="11" t="s">
        <v>233</v>
      </c>
      <c r="C10" s="459">
        <v>0</v>
      </c>
      <c r="D10" s="142" t="s">
        <v>142</v>
      </c>
      <c r="E10" s="462">
        <v>29.86627</v>
      </c>
      <c r="F10" s="149" t="s">
        <v>142</v>
      </c>
      <c r="G10" s="462">
        <v>31.627760000000002</v>
      </c>
      <c r="H10" s="149" t="s">
        <v>142</v>
      </c>
      <c r="I10" s="698">
        <v>6.9926459461513452E-3</v>
      </c>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row>
    <row r="11" spans="1:45" s="435" customFormat="1" x14ac:dyDescent="0.2">
      <c r="A11" s="433"/>
      <c r="B11" s="434" t="s">
        <v>325</v>
      </c>
      <c r="C11" s="461">
        <v>0</v>
      </c>
      <c r="D11" s="419" t="s">
        <v>142</v>
      </c>
      <c r="E11" s="463">
        <v>29.86627</v>
      </c>
      <c r="F11" s="581" t="s">
        <v>142</v>
      </c>
      <c r="G11" s="463">
        <v>31.627760000000002</v>
      </c>
      <c r="H11" s="581" t="s">
        <v>142</v>
      </c>
      <c r="I11" s="678">
        <v>6.9926459461513452E-3</v>
      </c>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row>
    <row r="12" spans="1:45" s="435" customFormat="1" x14ac:dyDescent="0.2">
      <c r="A12" s="433"/>
      <c r="B12" s="434" t="s">
        <v>322</v>
      </c>
      <c r="C12" s="461" t="s">
        <v>142</v>
      </c>
      <c r="D12" s="419" t="s">
        <v>142</v>
      </c>
      <c r="E12" s="463" t="s">
        <v>142</v>
      </c>
      <c r="F12" s="581" t="s">
        <v>142</v>
      </c>
      <c r="G12" s="463" t="s">
        <v>142</v>
      </c>
      <c r="H12" s="581" t="s">
        <v>142</v>
      </c>
      <c r="I12" s="648" t="s">
        <v>142</v>
      </c>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row>
    <row r="13" spans="1:45" s="435" customFormat="1" x14ac:dyDescent="0.2">
      <c r="A13" s="433"/>
      <c r="B13" s="11" t="s">
        <v>234</v>
      </c>
      <c r="C13" s="459">
        <v>4503.7978800000001</v>
      </c>
      <c r="D13" s="142">
        <v>256.2492212136662</v>
      </c>
      <c r="E13" s="462">
        <v>10095.516449999999</v>
      </c>
      <c r="F13" s="149">
        <v>6.2384029338609297</v>
      </c>
      <c r="G13" s="462">
        <v>20817.255779999996</v>
      </c>
      <c r="H13" s="149">
        <v>25.897973133397777</v>
      </c>
      <c r="I13" s="502">
        <v>4.6025295259611374</v>
      </c>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row>
    <row r="14" spans="1:45" s="435" customFormat="1" x14ac:dyDescent="0.2">
      <c r="A14" s="433"/>
      <c r="B14" s="434" t="s">
        <v>325</v>
      </c>
      <c r="C14" s="461">
        <v>4501.8233200000004</v>
      </c>
      <c r="D14" s="419">
        <v>256.09303403986712</v>
      </c>
      <c r="E14" s="463">
        <v>10089.33898</v>
      </c>
      <c r="F14" s="581">
        <v>6.1733954079733655</v>
      </c>
      <c r="G14" s="463">
        <v>19751.998199999995</v>
      </c>
      <c r="H14" s="581">
        <v>26.51018261734988</v>
      </c>
      <c r="I14" s="648">
        <v>4.3670095555808768</v>
      </c>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row>
    <row r="15" spans="1:45" x14ac:dyDescent="0.2">
      <c r="A15" s="1"/>
      <c r="B15" s="434" t="s">
        <v>322</v>
      </c>
      <c r="C15" s="461">
        <v>1.9745599999999999</v>
      </c>
      <c r="D15" s="419" t="s">
        <v>142</v>
      </c>
      <c r="E15" s="463">
        <v>6.1774699999999996</v>
      </c>
      <c r="F15" s="581" t="s">
        <v>142</v>
      </c>
      <c r="G15" s="463">
        <v>1065.25758</v>
      </c>
      <c r="H15" s="581">
        <v>15.531492109756842</v>
      </c>
      <c r="I15" s="648">
        <v>0.23551997038026062</v>
      </c>
      <c r="J15" s="1"/>
    </row>
    <row r="16" spans="1:45" x14ac:dyDescent="0.2">
      <c r="A16" s="1"/>
      <c r="B16" s="11" t="s">
        <v>596</v>
      </c>
      <c r="C16" s="459">
        <v>0</v>
      </c>
      <c r="D16" s="142">
        <v>-100</v>
      </c>
      <c r="E16" s="462">
        <v>129.48489999999998</v>
      </c>
      <c r="F16" s="149">
        <v>-33.280312047528511</v>
      </c>
      <c r="G16" s="462">
        <v>250.26589999999999</v>
      </c>
      <c r="H16" s="149">
        <v>11.384236738218052</v>
      </c>
      <c r="I16" s="502">
        <v>5.5331798113268778E-2</v>
      </c>
      <c r="J16" s="1"/>
    </row>
    <row r="17" spans="1:45" s="435" customFormat="1" x14ac:dyDescent="0.2">
      <c r="A17" s="433"/>
      <c r="B17" s="11" t="s">
        <v>207</v>
      </c>
      <c r="C17" s="459">
        <v>1123.7872600000001</v>
      </c>
      <c r="D17" s="142">
        <v>-0.85180627550246135</v>
      </c>
      <c r="E17" s="462">
        <v>2934.75171</v>
      </c>
      <c r="F17" s="149">
        <v>-61.03846081768102</v>
      </c>
      <c r="G17" s="462">
        <v>7163.9583099999991</v>
      </c>
      <c r="H17" s="149">
        <v>-38.28600349650246</v>
      </c>
      <c r="I17" s="502">
        <v>1.5838941497854648</v>
      </c>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row>
    <row r="18" spans="1:45" s="435" customFormat="1" x14ac:dyDescent="0.2">
      <c r="A18" s="433"/>
      <c r="B18" s="434" t="s">
        <v>325</v>
      </c>
      <c r="C18" s="461">
        <v>186.49609000000001</v>
      </c>
      <c r="D18" s="419">
        <v>-83.546040146262797</v>
      </c>
      <c r="E18" s="463">
        <v>1997.46054</v>
      </c>
      <c r="F18" s="581">
        <v>-73.481866684270187</v>
      </c>
      <c r="G18" s="463">
        <v>6226.6671399999987</v>
      </c>
      <c r="H18" s="581">
        <v>-41.721178146964597</v>
      </c>
      <c r="I18" s="648">
        <v>1.3766665339105513</v>
      </c>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row>
    <row r="19" spans="1:45" x14ac:dyDescent="0.2">
      <c r="A19" s="1"/>
      <c r="B19" s="434" t="s">
        <v>322</v>
      </c>
      <c r="C19" s="461">
        <v>937.29117000000008</v>
      </c>
      <c r="D19" s="419" t="s">
        <v>142</v>
      </c>
      <c r="E19" s="463">
        <v>937.29117000000008</v>
      </c>
      <c r="F19" s="581" t="s">
        <v>142</v>
      </c>
      <c r="G19" s="463">
        <v>937.29117000000008</v>
      </c>
      <c r="H19" s="581">
        <v>1.4330164754505197</v>
      </c>
      <c r="I19" s="648">
        <v>0.20722761587491342</v>
      </c>
      <c r="J19" s="1"/>
    </row>
    <row r="20" spans="1:45" x14ac:dyDescent="0.2">
      <c r="A20" s="1"/>
      <c r="B20" s="11" t="s">
        <v>545</v>
      </c>
      <c r="C20" s="461">
        <v>0</v>
      </c>
      <c r="D20" s="142" t="s">
        <v>142</v>
      </c>
      <c r="E20" s="713">
        <v>0.19594</v>
      </c>
      <c r="F20" s="149" t="s">
        <v>142</v>
      </c>
      <c r="G20" s="713">
        <v>0.19594</v>
      </c>
      <c r="H20" s="149" t="s">
        <v>142</v>
      </c>
      <c r="I20" s="678">
        <v>4.3320774113907984E-5</v>
      </c>
      <c r="J20" s="1"/>
    </row>
    <row r="21" spans="1:45" s="435" customFormat="1" x14ac:dyDescent="0.2">
      <c r="A21" s="1"/>
      <c r="B21" s="11" t="s">
        <v>236</v>
      </c>
      <c r="C21" s="459">
        <v>140.73116999999999</v>
      </c>
      <c r="D21" s="142">
        <v>-68.507293008502629</v>
      </c>
      <c r="E21" s="462">
        <v>3524.6768999999995</v>
      </c>
      <c r="F21" s="142">
        <v>44.289237944292545</v>
      </c>
      <c r="G21" s="462">
        <v>4643.0376299999998</v>
      </c>
      <c r="H21" s="142">
        <v>63.919847480578881</v>
      </c>
      <c r="I21" s="502">
        <v>1.026538656586734</v>
      </c>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row>
    <row r="22" spans="1:45" s="435" customFormat="1" x14ac:dyDescent="0.2">
      <c r="A22" s="1"/>
      <c r="B22" s="434" t="s">
        <v>325</v>
      </c>
      <c r="C22" s="461">
        <v>140.73116999999999</v>
      </c>
      <c r="D22" s="419">
        <v>-68.507293008502629</v>
      </c>
      <c r="E22" s="463">
        <v>3524.6768999999995</v>
      </c>
      <c r="F22" s="581">
        <v>44.336224304164055</v>
      </c>
      <c r="G22" s="463">
        <v>4643.0376299999998</v>
      </c>
      <c r="H22" s="581">
        <v>63.965879990435724</v>
      </c>
      <c r="I22" s="658">
        <v>1.026538656586734</v>
      </c>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row>
    <row r="23" spans="1:45" x14ac:dyDescent="0.2">
      <c r="A23" s="1"/>
      <c r="B23" s="434" t="s">
        <v>322</v>
      </c>
      <c r="C23" s="461">
        <v>0</v>
      </c>
      <c r="D23" s="419" t="s">
        <v>142</v>
      </c>
      <c r="E23" s="463">
        <v>0</v>
      </c>
      <c r="F23" s="581">
        <v>-100</v>
      </c>
      <c r="G23" s="463">
        <v>0</v>
      </c>
      <c r="H23" s="581">
        <v>-100</v>
      </c>
      <c r="I23" s="648">
        <v>0</v>
      </c>
      <c r="J23" s="1"/>
    </row>
    <row r="24" spans="1:45" x14ac:dyDescent="0.2">
      <c r="A24" s="15"/>
      <c r="B24" s="11" t="s">
        <v>209</v>
      </c>
      <c r="C24" s="459">
        <v>5598.6629300000004</v>
      </c>
      <c r="D24" s="142">
        <v>151.33425402896142</v>
      </c>
      <c r="E24" s="462">
        <v>34931.839730000007</v>
      </c>
      <c r="F24" s="149">
        <v>35.200967879575195</v>
      </c>
      <c r="G24" s="462">
        <v>45291.469229999995</v>
      </c>
      <c r="H24" s="149">
        <v>12.776712280612168</v>
      </c>
      <c r="I24" s="502">
        <v>10.013583279574584</v>
      </c>
      <c r="J24" s="1"/>
    </row>
    <row r="25" spans="1:45" x14ac:dyDescent="0.2">
      <c r="A25" s="15" t="s">
        <v>442</v>
      </c>
      <c r="B25" s="145"/>
      <c r="C25" s="460">
        <v>11366.979240000001</v>
      </c>
      <c r="D25" s="148">
        <v>121.03313975536962</v>
      </c>
      <c r="E25" s="460">
        <v>51646.331900000005</v>
      </c>
      <c r="F25" s="148">
        <v>13.486059392593438</v>
      </c>
      <c r="G25" s="460">
        <v>78197.810549999995</v>
      </c>
      <c r="H25" s="231">
        <v>9.5808506193849112</v>
      </c>
      <c r="I25" s="148">
        <v>17.288913376741455</v>
      </c>
      <c r="J25" s="1"/>
    </row>
    <row r="26" spans="1:45" x14ac:dyDescent="0.2">
      <c r="A26" s="663"/>
      <c r="B26" s="11" t="s">
        <v>642</v>
      </c>
      <c r="C26" s="459">
        <v>0</v>
      </c>
      <c r="D26" s="142" t="s">
        <v>142</v>
      </c>
      <c r="E26" s="462">
        <v>2885.1680700000002</v>
      </c>
      <c r="F26" s="149" t="s">
        <v>142</v>
      </c>
      <c r="G26" s="462">
        <v>2885.1680700000002</v>
      </c>
      <c r="H26" s="149" t="s">
        <v>142</v>
      </c>
      <c r="I26" s="502">
        <v>0.63788769133984835</v>
      </c>
      <c r="J26" s="1"/>
    </row>
    <row r="27" spans="1:45" x14ac:dyDescent="0.2">
      <c r="A27" s="15"/>
      <c r="B27" s="11" t="s">
        <v>326</v>
      </c>
      <c r="C27" s="459">
        <v>1652.68858</v>
      </c>
      <c r="D27" s="142">
        <v>-34.506577618773797</v>
      </c>
      <c r="E27" s="462">
        <v>8974.3975200000004</v>
      </c>
      <c r="F27" s="142">
        <v>-45.472369125234607</v>
      </c>
      <c r="G27" s="462">
        <v>18685.171090000003</v>
      </c>
      <c r="H27" s="142">
        <v>-10.386382873946635</v>
      </c>
      <c r="I27" s="648">
        <v>4.1311425746127082</v>
      </c>
      <c r="J27" s="1"/>
    </row>
    <row r="28" spans="1:45" x14ac:dyDescent="0.2">
      <c r="A28" s="15" t="s">
        <v>340</v>
      </c>
      <c r="B28" s="145"/>
      <c r="C28" s="460">
        <v>1652.68858</v>
      </c>
      <c r="D28" s="148">
        <v>-34.506577618773797</v>
      </c>
      <c r="E28" s="460">
        <v>11859.56559</v>
      </c>
      <c r="F28" s="148">
        <v>-27.942347841686725</v>
      </c>
      <c r="G28" s="460">
        <v>21570.339160000003</v>
      </c>
      <c r="H28" s="231">
        <v>3.4508116330742959</v>
      </c>
      <c r="I28" s="148">
        <v>4.7690302659525567</v>
      </c>
      <c r="J28" s="1"/>
    </row>
    <row r="29" spans="1:45" x14ac:dyDescent="0.2">
      <c r="A29" s="663"/>
      <c r="B29" s="11" t="s">
        <v>212</v>
      </c>
      <c r="C29" s="459">
        <v>0</v>
      </c>
      <c r="D29" s="142" t="s">
        <v>142</v>
      </c>
      <c r="E29" s="462">
        <v>1040.4282499999999</v>
      </c>
      <c r="F29" s="142" t="s">
        <v>142</v>
      </c>
      <c r="G29" s="462">
        <v>5168.0982100000001</v>
      </c>
      <c r="H29" s="142" t="s">
        <v>142</v>
      </c>
      <c r="I29" s="502">
        <v>1.1426253707966838</v>
      </c>
      <c r="J29" s="1"/>
    </row>
    <row r="30" spans="1:45" x14ac:dyDescent="0.2">
      <c r="A30" s="433"/>
      <c r="B30" s="11" t="s">
        <v>213</v>
      </c>
      <c r="C30" s="459">
        <v>9127.2620799999986</v>
      </c>
      <c r="D30" s="142">
        <v>-34.78994528324057</v>
      </c>
      <c r="E30" s="462">
        <v>73761.864300000001</v>
      </c>
      <c r="F30" s="149">
        <v>-41.095396439147493</v>
      </c>
      <c r="G30" s="462">
        <v>126529.52102000001</v>
      </c>
      <c r="H30" s="149">
        <v>-29.396338121059841</v>
      </c>
      <c r="I30" s="502">
        <v>27.974669790999251</v>
      </c>
      <c r="J30" s="1"/>
    </row>
    <row r="31" spans="1:45" x14ac:dyDescent="0.2">
      <c r="A31" s="433"/>
      <c r="B31" s="434" t="s">
        <v>325</v>
      </c>
      <c r="C31" s="461">
        <v>9127.2620799999986</v>
      </c>
      <c r="D31" s="419">
        <v>-26.580973273473742</v>
      </c>
      <c r="E31" s="463">
        <v>69183.674860000014</v>
      </c>
      <c r="F31" s="581">
        <v>-38.095006576776093</v>
      </c>
      <c r="G31" s="463">
        <v>111991.1287</v>
      </c>
      <c r="H31" s="581">
        <v>-31.611519148653144</v>
      </c>
      <c r="I31" s="648">
        <v>24.760346989763693</v>
      </c>
      <c r="J31" s="1"/>
    </row>
    <row r="32" spans="1:45" x14ac:dyDescent="0.2">
      <c r="A32" s="1"/>
      <c r="B32" s="434" t="s">
        <v>322</v>
      </c>
      <c r="C32" s="461">
        <v>0</v>
      </c>
      <c r="D32" s="419">
        <v>-100</v>
      </c>
      <c r="E32" s="463">
        <v>4578.1894399999992</v>
      </c>
      <c r="F32" s="581">
        <v>-65.99871439314154</v>
      </c>
      <c r="G32" s="463">
        <v>14538.392320000003</v>
      </c>
      <c r="H32" s="581">
        <v>-5.9228480909132717</v>
      </c>
      <c r="I32" s="648">
        <v>3.2143228012355558</v>
      </c>
      <c r="J32" s="1"/>
    </row>
    <row r="33" spans="1:10" x14ac:dyDescent="0.2">
      <c r="A33" s="1"/>
      <c r="B33" s="11" t="s">
        <v>214</v>
      </c>
      <c r="C33" s="459">
        <v>0</v>
      </c>
      <c r="D33" s="142" t="s">
        <v>142</v>
      </c>
      <c r="E33" s="462">
        <v>1127.21408</v>
      </c>
      <c r="F33" s="149" t="s">
        <v>142</v>
      </c>
      <c r="G33" s="462">
        <v>1127.21408</v>
      </c>
      <c r="H33" s="149">
        <v>17.864042472015598</v>
      </c>
      <c r="I33" s="502">
        <v>0.24921805929211294</v>
      </c>
      <c r="J33" s="1"/>
    </row>
    <row r="34" spans="1:10" x14ac:dyDescent="0.2">
      <c r="A34" s="1"/>
      <c r="B34" s="11" t="s">
        <v>215</v>
      </c>
      <c r="C34" s="459">
        <v>0</v>
      </c>
      <c r="D34" s="142" t="s">
        <v>142</v>
      </c>
      <c r="E34" s="462">
        <v>9244.8504600000015</v>
      </c>
      <c r="F34" s="142">
        <v>409.24682762325295</v>
      </c>
      <c r="G34" s="462">
        <v>11335.132060000002</v>
      </c>
      <c r="H34" s="142">
        <v>524.38868721794643</v>
      </c>
      <c r="I34" s="502">
        <v>2.5061074590312167</v>
      </c>
      <c r="J34" s="1"/>
    </row>
    <row r="35" spans="1:10" x14ac:dyDescent="0.2">
      <c r="A35" s="433"/>
      <c r="B35" s="11" t="s">
        <v>603</v>
      </c>
      <c r="C35" s="459">
        <v>0</v>
      </c>
      <c r="D35" s="142">
        <v>-100</v>
      </c>
      <c r="E35" s="462">
        <v>3921.9466899999998</v>
      </c>
      <c r="F35" s="142">
        <v>-50.975432711656168</v>
      </c>
      <c r="G35" s="462">
        <v>4812.2486899999994</v>
      </c>
      <c r="H35" s="142">
        <v>-59.453509598411166</v>
      </c>
      <c r="I35" s="502">
        <v>1.0639498748567908</v>
      </c>
      <c r="J35" s="1"/>
    </row>
    <row r="36" spans="1:10" x14ac:dyDescent="0.2">
      <c r="A36" s="15"/>
      <c r="B36" s="11" t="s">
        <v>217</v>
      </c>
      <c r="C36" s="459">
        <v>5834.52297</v>
      </c>
      <c r="D36" s="142">
        <v>-3.8279772551630376</v>
      </c>
      <c r="E36" s="462">
        <v>43189.148239999995</v>
      </c>
      <c r="F36" s="142">
        <v>53.16046571738616</v>
      </c>
      <c r="G36" s="462">
        <v>62680.749490000009</v>
      </c>
      <c r="H36" s="142">
        <v>32.157466614501388</v>
      </c>
      <c r="I36" s="648">
        <v>13.858214708312461</v>
      </c>
      <c r="J36" s="166"/>
    </row>
    <row r="37" spans="1:10" x14ac:dyDescent="0.2">
      <c r="A37" s="15" t="s">
        <v>443</v>
      </c>
      <c r="B37" s="145"/>
      <c r="C37" s="460">
        <v>14961.785049999997</v>
      </c>
      <c r="D37" s="148">
        <v>-32.296209535169886</v>
      </c>
      <c r="E37" s="460">
        <v>132285.45202</v>
      </c>
      <c r="F37" s="148">
        <v>-18.960894802575453</v>
      </c>
      <c r="G37" s="460">
        <v>211652.96355000001</v>
      </c>
      <c r="H37" s="231">
        <v>-12.279132802729396</v>
      </c>
      <c r="I37" s="148">
        <v>46.79478526328851</v>
      </c>
      <c r="J37" s="1"/>
    </row>
    <row r="38" spans="1:10" x14ac:dyDescent="0.2">
      <c r="A38" s="663"/>
      <c r="B38" s="11" t="s">
        <v>662</v>
      </c>
      <c r="C38" s="459">
        <v>0</v>
      </c>
      <c r="D38" s="142" t="s">
        <v>142</v>
      </c>
      <c r="E38" s="462">
        <v>0</v>
      </c>
      <c r="F38" s="142" t="s">
        <v>142</v>
      </c>
      <c r="G38" s="462">
        <v>842.13063999999986</v>
      </c>
      <c r="H38" s="142" t="s">
        <v>142</v>
      </c>
      <c r="I38" s="502">
        <v>0.18618838026865756</v>
      </c>
      <c r="J38" s="1"/>
    </row>
    <row r="39" spans="1:10" ht="14.25" customHeight="1" x14ac:dyDescent="0.2">
      <c r="A39" s="15"/>
      <c r="B39" s="11" t="s">
        <v>678</v>
      </c>
      <c r="C39" s="459">
        <v>0</v>
      </c>
      <c r="D39" s="142" t="s">
        <v>142</v>
      </c>
      <c r="E39" s="462">
        <v>167.39046999999999</v>
      </c>
      <c r="F39" s="142" t="s">
        <v>142</v>
      </c>
      <c r="G39" s="462">
        <v>167.39046999999999</v>
      </c>
      <c r="H39" s="142" t="s">
        <v>142</v>
      </c>
      <c r="I39" s="678">
        <v>3.7008700314845829E-2</v>
      </c>
      <c r="J39" s="1"/>
    </row>
    <row r="40" spans="1:10" ht="14.25" customHeight="1" x14ac:dyDescent="0.2">
      <c r="A40" s="15"/>
      <c r="B40" s="11" t="s">
        <v>641</v>
      </c>
      <c r="C40" s="459">
        <v>0</v>
      </c>
      <c r="D40" s="142">
        <v>-100</v>
      </c>
      <c r="E40" s="462">
        <v>0</v>
      </c>
      <c r="F40" s="142">
        <v>-100</v>
      </c>
      <c r="G40" s="462">
        <v>0</v>
      </c>
      <c r="H40" s="142">
        <v>-100</v>
      </c>
      <c r="I40" s="648">
        <v>0</v>
      </c>
      <c r="J40" s="1"/>
    </row>
    <row r="41" spans="1:10" ht="14.25" customHeight="1" x14ac:dyDescent="0.2">
      <c r="A41" s="160" t="s">
        <v>459</v>
      </c>
      <c r="B41" s="145"/>
      <c r="C41" s="460">
        <v>0</v>
      </c>
      <c r="D41" s="148">
        <v>-100</v>
      </c>
      <c r="E41" s="460">
        <v>167.39046999999999</v>
      </c>
      <c r="F41" s="148">
        <v>-0.54194062514910246</v>
      </c>
      <c r="G41" s="460">
        <v>1009.5211099999999</v>
      </c>
      <c r="H41" s="231">
        <v>499.8251304183886</v>
      </c>
      <c r="I41" s="148">
        <v>0.2231970805835034</v>
      </c>
      <c r="J41" s="1"/>
    </row>
    <row r="42" spans="1:10" ht="14.25" customHeight="1" x14ac:dyDescent="0.2">
      <c r="A42" s="671" t="s">
        <v>114</v>
      </c>
      <c r="B42" s="672"/>
      <c r="C42" s="672">
        <v>38055.342060000003</v>
      </c>
      <c r="D42" s="673">
        <v>3.3084956758768373</v>
      </c>
      <c r="E42" s="150">
        <v>301258.15865</v>
      </c>
      <c r="F42" s="673">
        <v>13.861597583243659</v>
      </c>
      <c r="G42" s="150">
        <v>452300.32013000001</v>
      </c>
      <c r="H42" s="674">
        <v>15.800883238134789</v>
      </c>
      <c r="I42" s="675">
        <v>100</v>
      </c>
      <c r="J42" s="1"/>
    </row>
    <row r="43" spans="1:10" ht="14.25" customHeight="1" x14ac:dyDescent="0.2">
      <c r="A43" s="688"/>
      <c r="B43" s="715" t="s">
        <v>327</v>
      </c>
      <c r="C43" s="181">
        <v>13956.312659999998</v>
      </c>
      <c r="D43" s="155">
        <v>-8.640616636204669</v>
      </c>
      <c r="E43" s="522">
        <v>84825.017550000004</v>
      </c>
      <c r="F43" s="523">
        <v>-35.364003103375154</v>
      </c>
      <c r="G43" s="522">
        <v>142644.45943000002</v>
      </c>
      <c r="H43" s="523">
        <v>-26.047367571832446</v>
      </c>
      <c r="I43" s="523">
        <v>31.537554381788013</v>
      </c>
    </row>
    <row r="44" spans="1:10" s="1" customFormat="1" ht="15" customHeight="1" x14ac:dyDescent="0.2">
      <c r="A44" s="688"/>
      <c r="B44" s="715" t="s">
        <v>328</v>
      </c>
      <c r="C44" s="181">
        <v>24099.029400000003</v>
      </c>
      <c r="D44" s="155">
        <v>11.774876954581771</v>
      </c>
      <c r="E44" s="522">
        <v>216433.14110000001</v>
      </c>
      <c r="F44" s="523">
        <v>62.307230809768107</v>
      </c>
      <c r="G44" s="522">
        <v>309655.86069999996</v>
      </c>
      <c r="H44" s="523">
        <v>56.630538947302142</v>
      </c>
      <c r="I44" s="523">
        <v>68.462445618211987</v>
      </c>
    </row>
    <row r="45" spans="1:10" s="1" customFormat="1" ht="13.5" customHeight="1" x14ac:dyDescent="0.2">
      <c r="A45" s="477"/>
      <c r="B45" s="153" t="s">
        <v>446</v>
      </c>
      <c r="C45" s="412">
        <v>15842.2055</v>
      </c>
      <c r="D45" s="413">
        <v>94.237888008045388</v>
      </c>
      <c r="E45" s="414">
        <v>113642.46200999999</v>
      </c>
      <c r="F45" s="415">
        <v>139.52579214033435</v>
      </c>
      <c r="G45" s="414">
        <v>163549.45053999999</v>
      </c>
      <c r="H45" s="415">
        <v>122.22816599979195</v>
      </c>
      <c r="I45" s="415">
        <v>36.159481490747709</v>
      </c>
    </row>
    <row r="46" spans="1:10" s="1" customFormat="1" x14ac:dyDescent="0.2">
      <c r="A46" s="477"/>
      <c r="B46" s="153" t="s">
        <v>447</v>
      </c>
      <c r="C46" s="412">
        <v>22213.136560000003</v>
      </c>
      <c r="D46" s="413">
        <v>-22.549743935975545</v>
      </c>
      <c r="E46" s="414">
        <v>187615.69663999998</v>
      </c>
      <c r="F46" s="415">
        <v>-13.596098018677862</v>
      </c>
      <c r="G46" s="414">
        <v>288750.86959000002</v>
      </c>
      <c r="H46" s="415">
        <v>-8.9083034793673654</v>
      </c>
      <c r="I46" s="415">
        <v>63.840518509252284</v>
      </c>
    </row>
    <row r="47" spans="1:10" s="1" customFormat="1" ht="12.75" customHeight="1" x14ac:dyDescent="0.2">
      <c r="A47" s="688"/>
      <c r="B47" s="715" t="s">
        <v>679</v>
      </c>
      <c r="C47" s="181">
        <v>4644.5290500000001</v>
      </c>
      <c r="D47" s="155">
        <v>171.43594314569671</v>
      </c>
      <c r="E47" s="522">
        <v>13650.255559999998</v>
      </c>
      <c r="F47" s="523">
        <v>14.271249956993131</v>
      </c>
      <c r="G47" s="522">
        <v>25492.117109999999</v>
      </c>
      <c r="H47" s="523">
        <v>31.62299535360772</v>
      </c>
      <c r="I47" s="523">
        <v>5.6361041492681379</v>
      </c>
    </row>
    <row r="48" spans="1:10" s="161" customFormat="1" ht="12.75" customHeight="1" x14ac:dyDescent="0.2">
      <c r="I48" s="161" t="s">
        <v>220</v>
      </c>
    </row>
    <row r="49" spans="1:9" s="1" customFormat="1" ht="25.5" customHeight="1" x14ac:dyDescent="0.2">
      <c r="A49" s="804" t="s">
        <v>621</v>
      </c>
      <c r="B49" s="804"/>
      <c r="C49" s="804"/>
      <c r="D49" s="804"/>
      <c r="E49" s="804"/>
      <c r="F49" s="804"/>
      <c r="G49" s="804"/>
      <c r="H49" s="804"/>
      <c r="I49" s="804"/>
    </row>
    <row r="50" spans="1:9" s="1" customFormat="1" x14ac:dyDescent="0.2">
      <c r="A50" s="436" t="s">
        <v>472</v>
      </c>
      <c r="I50" s="667"/>
    </row>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9:I49"/>
    <mergeCell ref="A3:A4"/>
    <mergeCell ref="B3:B4"/>
    <mergeCell ref="C3:D3"/>
    <mergeCell ref="E3:F3"/>
    <mergeCell ref="G3:I3"/>
  </mergeCells>
  <conditionalFormatting sqref="I39">
    <cfRule type="cellIs" dxfId="95" priority="17" operator="between">
      <formula>0</formula>
      <formula>0.5</formula>
    </cfRule>
    <cfRule type="cellIs" dxfId="94" priority="18" operator="between">
      <formula>0</formula>
      <formula>0.49</formula>
    </cfRule>
  </conditionalFormatting>
  <conditionalFormatting sqref="E20">
    <cfRule type="cellIs" dxfId="93" priority="9" operator="between">
      <formula>0</formula>
      <formula>0.5</formula>
    </cfRule>
    <cfRule type="cellIs" dxfId="92" priority="10" operator="between">
      <formula>0</formula>
      <formula>0.49</formula>
    </cfRule>
  </conditionalFormatting>
  <conditionalFormatting sqref="G20">
    <cfRule type="cellIs" dxfId="91" priority="7" operator="between">
      <formula>0</formula>
      <formula>0.5</formula>
    </cfRule>
    <cfRule type="cellIs" dxfId="90" priority="8" operator="between">
      <formula>0</formula>
      <formula>0.49</formula>
    </cfRule>
  </conditionalFormatting>
  <conditionalFormatting sqref="I10:I11">
    <cfRule type="cellIs" dxfId="89" priority="5" operator="between">
      <formula>0</formula>
      <formula>0.5</formula>
    </cfRule>
    <cfRule type="cellIs" dxfId="88" priority="6" operator="between">
      <formula>0</formula>
      <formula>0.49</formula>
    </cfRule>
  </conditionalFormatting>
  <conditionalFormatting sqref="I8">
    <cfRule type="cellIs" dxfId="87" priority="3" operator="between">
      <formula>0</formula>
      <formula>0.5</formula>
    </cfRule>
    <cfRule type="cellIs" dxfId="86" priority="4" operator="between">
      <formula>0</formula>
      <formula>0.49</formula>
    </cfRule>
  </conditionalFormatting>
  <conditionalFormatting sqref="I20">
    <cfRule type="cellIs" dxfId="85" priority="1" operator="between">
      <formula>0</formula>
      <formula>0.5</formula>
    </cfRule>
    <cfRule type="cellIs" dxfId="84"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796" t="s">
        <v>18</v>
      </c>
      <c r="B1" s="796"/>
      <c r="C1" s="796"/>
      <c r="D1" s="796"/>
      <c r="E1" s="796"/>
      <c r="F1" s="796"/>
      <c r="G1" s="1"/>
      <c r="H1" s="1"/>
    </row>
    <row r="2" spans="1:9" x14ac:dyDescent="0.2">
      <c r="A2" s="797"/>
      <c r="B2" s="797"/>
      <c r="C2" s="797"/>
      <c r="D2" s="797"/>
      <c r="E2" s="797"/>
      <c r="F2" s="797"/>
      <c r="G2" s="10"/>
      <c r="H2" s="55" t="s">
        <v>467</v>
      </c>
    </row>
    <row r="3" spans="1:9" x14ac:dyDescent="0.2">
      <c r="A3" s="11"/>
      <c r="B3" s="767">
        <f>INDICE!A3</f>
        <v>44774</v>
      </c>
      <c r="C3" s="767">
        <v>41671</v>
      </c>
      <c r="D3" s="766" t="s">
        <v>115</v>
      </c>
      <c r="E3" s="766"/>
      <c r="F3" s="766" t="s">
        <v>116</v>
      </c>
      <c r="G3" s="766"/>
      <c r="H3" s="766"/>
    </row>
    <row r="4" spans="1:9" x14ac:dyDescent="0.2">
      <c r="A4" s="260"/>
      <c r="B4" s="184" t="s">
        <v>54</v>
      </c>
      <c r="C4" s="185" t="s">
        <v>421</v>
      </c>
      <c r="D4" s="184" t="s">
        <v>54</v>
      </c>
      <c r="E4" s="185" t="s">
        <v>421</v>
      </c>
      <c r="F4" s="184" t="s">
        <v>54</v>
      </c>
      <c r="G4" s="186" t="s">
        <v>421</v>
      </c>
      <c r="H4" s="185" t="s">
        <v>471</v>
      </c>
      <c r="I4" s="55"/>
    </row>
    <row r="5" spans="1:9" ht="14.1" customHeight="1" x14ac:dyDescent="0.2">
      <c r="A5" s="416" t="s">
        <v>329</v>
      </c>
      <c r="B5" s="233">
        <v>13956.31266</v>
      </c>
      <c r="C5" s="234">
        <v>-8.6406166362046566</v>
      </c>
      <c r="D5" s="233">
        <v>84825.017550000004</v>
      </c>
      <c r="E5" s="234">
        <v>-35.364003103375154</v>
      </c>
      <c r="F5" s="233">
        <v>142644.45943000002</v>
      </c>
      <c r="G5" s="234">
        <v>-26.047367571832446</v>
      </c>
      <c r="H5" s="234">
        <v>31.537554381788013</v>
      </c>
    </row>
    <row r="6" spans="1:9" x14ac:dyDescent="0.2">
      <c r="A6" s="409" t="s">
        <v>330</v>
      </c>
      <c r="B6" s="437">
        <v>9127.2620799999986</v>
      </c>
      <c r="C6" s="510">
        <v>37.643393733738705</v>
      </c>
      <c r="D6" s="437">
        <v>69183.674860000014</v>
      </c>
      <c r="E6" s="438">
        <v>20.92633561545993</v>
      </c>
      <c r="F6" s="437">
        <v>100660.16859999999</v>
      </c>
      <c r="G6" s="438">
        <v>21.04091301942325</v>
      </c>
      <c r="H6" s="438">
        <v>22.255161917875334</v>
      </c>
    </row>
    <row r="7" spans="1:9" x14ac:dyDescent="0.2">
      <c r="A7" s="409" t="s">
        <v>331</v>
      </c>
      <c r="B7" s="439">
        <v>0</v>
      </c>
      <c r="C7" s="438">
        <v>-100</v>
      </c>
      <c r="D7" s="437">
        <v>0</v>
      </c>
      <c r="E7" s="438">
        <v>-100</v>
      </c>
      <c r="F7" s="437">
        <v>11330.9601</v>
      </c>
      <c r="G7" s="438">
        <v>-85.940898812824642</v>
      </c>
      <c r="H7" s="438">
        <v>2.5051850718883548</v>
      </c>
    </row>
    <row r="8" spans="1:9" x14ac:dyDescent="0.2">
      <c r="A8" s="409" t="s">
        <v>519</v>
      </c>
      <c r="B8" s="439">
        <v>140.73116999999999</v>
      </c>
      <c r="C8" s="476">
        <v>-68.507293008502629</v>
      </c>
      <c r="D8" s="437">
        <v>3524.6768999999995</v>
      </c>
      <c r="E8" s="476">
        <v>44.336224304164055</v>
      </c>
      <c r="F8" s="437">
        <v>4643.0376299999998</v>
      </c>
      <c r="G8" s="476">
        <v>63.965879990435724</v>
      </c>
      <c r="H8" s="438">
        <v>1.026538656586734</v>
      </c>
    </row>
    <row r="9" spans="1:9" x14ac:dyDescent="0.2">
      <c r="A9" s="409" t="s">
        <v>520</v>
      </c>
      <c r="B9" s="437">
        <v>4688.3194100000019</v>
      </c>
      <c r="C9" s="438">
        <v>95.536579799064256</v>
      </c>
      <c r="D9" s="437">
        <v>12116.665790000001</v>
      </c>
      <c r="E9" s="438">
        <v>-28.872488430663768</v>
      </c>
      <c r="F9" s="437">
        <v>26010.293099999995</v>
      </c>
      <c r="G9" s="438">
        <v>-1.0911743202453281</v>
      </c>
      <c r="H9" s="438">
        <v>5.7506687354375794</v>
      </c>
    </row>
    <row r="10" spans="1:9" x14ac:dyDescent="0.2">
      <c r="A10" s="416" t="s">
        <v>332</v>
      </c>
      <c r="B10" s="418">
        <v>24097.054840000001</v>
      </c>
      <c r="C10" s="234">
        <v>12.132609314370841</v>
      </c>
      <c r="D10" s="418">
        <v>216297.28279000003</v>
      </c>
      <c r="E10" s="234">
        <v>62.442734299336358</v>
      </c>
      <c r="F10" s="418">
        <v>309399.2213899999</v>
      </c>
      <c r="G10" s="234">
        <v>56.679424008085611</v>
      </c>
      <c r="H10" s="234">
        <v>68.405704709886678</v>
      </c>
    </row>
    <row r="11" spans="1:9" x14ac:dyDescent="0.2">
      <c r="A11" s="409" t="s">
        <v>333</v>
      </c>
      <c r="B11" s="437">
        <v>3709.2574599999998</v>
      </c>
      <c r="C11" s="440">
        <v>-10.704196974226383</v>
      </c>
      <c r="D11" s="437">
        <v>37844.759310000001</v>
      </c>
      <c r="E11" s="438">
        <v>68.938679180313017</v>
      </c>
      <c r="F11" s="437">
        <v>53866.522939999988</v>
      </c>
      <c r="G11" s="438">
        <v>61.540900799499866</v>
      </c>
      <c r="H11" s="438">
        <v>11.90945938851374</v>
      </c>
    </row>
    <row r="12" spans="1:9" x14ac:dyDescent="0.2">
      <c r="A12" s="409" t="s">
        <v>334</v>
      </c>
      <c r="B12" s="437">
        <v>6193.3789200000001</v>
      </c>
      <c r="C12" s="438">
        <v>58.405498037376717</v>
      </c>
      <c r="D12" s="437">
        <v>44438.728170000002</v>
      </c>
      <c r="E12" s="438">
        <v>49.823537076211196</v>
      </c>
      <c r="F12" s="437">
        <v>61990.074069999995</v>
      </c>
      <c r="G12" s="438">
        <v>42.656906258955921</v>
      </c>
      <c r="H12" s="438">
        <v>13.705511871444804</v>
      </c>
    </row>
    <row r="13" spans="1:9" x14ac:dyDescent="0.2">
      <c r="A13" s="409" t="s">
        <v>335</v>
      </c>
      <c r="B13" s="437">
        <v>2045.3543300000001</v>
      </c>
      <c r="C13" s="446">
        <v>-49.902491622171738</v>
      </c>
      <c r="D13" s="437">
        <v>39673.685909999993</v>
      </c>
      <c r="E13" s="438">
        <v>80.343502352881529</v>
      </c>
      <c r="F13" s="437">
        <v>54572.971110000006</v>
      </c>
      <c r="G13" s="438">
        <v>84.387064377626317</v>
      </c>
      <c r="H13" s="438">
        <v>12.065649454838914</v>
      </c>
    </row>
    <row r="14" spans="1:9" x14ac:dyDescent="0.2">
      <c r="A14" s="409" t="s">
        <v>336</v>
      </c>
      <c r="B14" s="437">
        <v>5015.5295999999998</v>
      </c>
      <c r="C14" s="438">
        <v>-9.6393087150105217</v>
      </c>
      <c r="D14" s="437">
        <v>40193.889690000004</v>
      </c>
      <c r="E14" s="438">
        <v>43.864633617177503</v>
      </c>
      <c r="F14" s="437">
        <v>61799.66247000001</v>
      </c>
      <c r="G14" s="438">
        <v>44.810489596591744</v>
      </c>
      <c r="H14" s="438">
        <v>13.663413382559087</v>
      </c>
    </row>
    <row r="15" spans="1:9" x14ac:dyDescent="0.2">
      <c r="A15" s="409" t="s">
        <v>337</v>
      </c>
      <c r="B15" s="437">
        <v>1736.4324799999999</v>
      </c>
      <c r="C15" s="446">
        <v>56.11925083113919</v>
      </c>
      <c r="D15" s="437">
        <v>16123.998160000003</v>
      </c>
      <c r="E15" s="438">
        <v>-6.605390628689169</v>
      </c>
      <c r="F15" s="437">
        <v>24427.173669999996</v>
      </c>
      <c r="G15" s="438">
        <v>-9.1340574777797823</v>
      </c>
      <c r="H15" s="438">
        <v>5.4006536327409957</v>
      </c>
    </row>
    <row r="16" spans="1:9" x14ac:dyDescent="0.2">
      <c r="A16" s="409" t="s">
        <v>338</v>
      </c>
      <c r="B16" s="437">
        <v>5397.1020499999995</v>
      </c>
      <c r="C16" s="438">
        <v>101.34693328490849</v>
      </c>
      <c r="D16" s="437">
        <v>38022.221549999995</v>
      </c>
      <c r="E16" s="438">
        <v>173.76303003124775</v>
      </c>
      <c r="F16" s="437">
        <v>52742.817130000003</v>
      </c>
      <c r="G16" s="438">
        <v>145.11546878453885</v>
      </c>
      <c r="H16" s="680">
        <v>11.661016979789155</v>
      </c>
    </row>
    <row r="17" spans="1:8" x14ac:dyDescent="0.2">
      <c r="A17" s="416" t="s">
        <v>539</v>
      </c>
      <c r="B17" s="524">
        <v>1.9745599999999999</v>
      </c>
      <c r="C17" s="670">
        <v>-97.200952596960761</v>
      </c>
      <c r="D17" s="418">
        <v>135.85830999999999</v>
      </c>
      <c r="E17" s="659">
        <v>-30.281953121034988</v>
      </c>
      <c r="F17" s="418">
        <v>256.63931000000002</v>
      </c>
      <c r="G17" s="420">
        <v>13.817985906737377</v>
      </c>
      <c r="H17" s="234">
        <v>5.6740908325299627E-2</v>
      </c>
    </row>
    <row r="18" spans="1:8" x14ac:dyDescent="0.2">
      <c r="A18" s="417" t="s">
        <v>114</v>
      </c>
      <c r="B18" s="61">
        <v>38055.342060000003</v>
      </c>
      <c r="C18" s="62">
        <v>3.3084956758768373</v>
      </c>
      <c r="D18" s="61">
        <v>301258.15865</v>
      </c>
      <c r="E18" s="62">
        <v>13.861597583243659</v>
      </c>
      <c r="F18" s="61">
        <v>452300.32013000001</v>
      </c>
      <c r="G18" s="62">
        <v>15.800883238134789</v>
      </c>
      <c r="H18" s="62">
        <v>100</v>
      </c>
    </row>
    <row r="19" spans="1:8" x14ac:dyDescent="0.2">
      <c r="A19" s="156"/>
      <c r="B19" s="1"/>
      <c r="C19" s="1"/>
      <c r="D19" s="1"/>
      <c r="E19" s="1"/>
      <c r="F19" s="1"/>
      <c r="G19" s="1"/>
      <c r="H19" s="161" t="s">
        <v>220</v>
      </c>
    </row>
    <row r="20" spans="1:8" x14ac:dyDescent="0.2">
      <c r="A20" s="133" t="s">
        <v>574</v>
      </c>
      <c r="B20" s="1"/>
      <c r="C20" s="1"/>
      <c r="D20" s="1"/>
      <c r="E20" s="1"/>
      <c r="F20" s="1"/>
      <c r="G20" s="1"/>
      <c r="H20" s="1"/>
    </row>
    <row r="21" spans="1:8" x14ac:dyDescent="0.2">
      <c r="A21" s="436" t="s">
        <v>531</v>
      </c>
      <c r="B21" s="1"/>
      <c r="C21" s="1"/>
      <c r="D21" s="1"/>
      <c r="E21" s="1"/>
      <c r="F21" s="1"/>
      <c r="G21" s="1"/>
      <c r="H21" s="1"/>
    </row>
    <row r="22" spans="1:8" x14ac:dyDescent="0.2">
      <c r="A22" s="805"/>
      <c r="B22" s="805"/>
      <c r="C22" s="805"/>
      <c r="D22" s="805"/>
      <c r="E22" s="805"/>
      <c r="F22" s="805"/>
      <c r="G22" s="805"/>
      <c r="H22" s="805"/>
    </row>
    <row r="23" spans="1:8" s="1" customFormat="1" x14ac:dyDescent="0.2">
      <c r="A23" s="805"/>
      <c r="B23" s="805"/>
      <c r="C23" s="805"/>
      <c r="D23" s="805"/>
      <c r="E23" s="805"/>
      <c r="F23" s="805"/>
      <c r="G23" s="805"/>
      <c r="H23" s="805"/>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83" priority="8" operator="between">
      <formula>0.00001</formula>
      <formula>0.049999</formula>
    </cfRule>
  </conditionalFormatting>
  <conditionalFormatting sqref="G18">
    <cfRule type="cellIs" dxfId="82" priority="7" operator="between">
      <formula>0.00001</formula>
      <formula>0.049999</formula>
    </cfRule>
  </conditionalFormatting>
  <conditionalFormatting sqref="C6">
    <cfRule type="cellIs" dxfId="81" priority="5" operator="between">
      <formula>0.0001</formula>
      <formula>0.44999</formula>
    </cfRule>
  </conditionalFormatting>
  <conditionalFormatting sqref="C17">
    <cfRule type="cellIs" dxfId="80" priority="3" operator="between">
      <formula>0</formula>
      <formula>0.5</formula>
    </cfRule>
    <cfRule type="cellIs" dxfId="79"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501</v>
      </c>
      <c r="B1" s="1"/>
      <c r="C1" s="1"/>
      <c r="D1" s="1"/>
      <c r="E1" s="1"/>
      <c r="F1" s="1"/>
      <c r="G1" s="1"/>
      <c r="H1" s="1"/>
    </row>
    <row r="2" spans="1:8" x14ac:dyDescent="0.2">
      <c r="A2" s="1"/>
      <c r="B2" s="1"/>
      <c r="C2" s="1"/>
      <c r="D2" s="1"/>
      <c r="E2" s="1"/>
      <c r="F2" s="1"/>
      <c r="G2" s="55" t="s">
        <v>469</v>
      </c>
      <c r="H2" s="1"/>
    </row>
    <row r="3" spans="1:8" x14ac:dyDescent="0.2">
      <c r="A3" s="56"/>
      <c r="B3" s="767">
        <f>INDICE!A3</f>
        <v>44774</v>
      </c>
      <c r="C3" s="766">
        <v>41671</v>
      </c>
      <c r="D3" s="766" t="s">
        <v>115</v>
      </c>
      <c r="E3" s="766"/>
      <c r="F3" s="766" t="s">
        <v>116</v>
      </c>
      <c r="G3" s="766"/>
      <c r="H3" s="1"/>
    </row>
    <row r="4" spans="1:8" x14ac:dyDescent="0.2">
      <c r="A4" s="66"/>
      <c r="B4" s="184" t="s">
        <v>342</v>
      </c>
      <c r="C4" s="185" t="s">
        <v>421</v>
      </c>
      <c r="D4" s="184" t="s">
        <v>342</v>
      </c>
      <c r="E4" s="185" t="s">
        <v>421</v>
      </c>
      <c r="F4" s="184" t="s">
        <v>342</v>
      </c>
      <c r="G4" s="186" t="s">
        <v>421</v>
      </c>
      <c r="H4" s="1"/>
    </row>
    <row r="5" spans="1:8" x14ac:dyDescent="0.2">
      <c r="A5" s="441" t="s">
        <v>468</v>
      </c>
      <c r="B5" s="442">
        <v>67.635188654353783</v>
      </c>
      <c r="C5" s="423">
        <v>188.42102173499055</v>
      </c>
      <c r="D5" s="443">
        <v>57.628592916202358</v>
      </c>
      <c r="E5" s="423">
        <v>239.85992840398245</v>
      </c>
      <c r="F5" s="443">
        <v>51.909459416033066</v>
      </c>
      <c r="G5" s="423">
        <v>233.69510776534986</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workbookViewId="0">
      <selection sqref="A1:G2"/>
    </sheetView>
  </sheetViews>
  <sheetFormatPr baseColWidth="10" defaultRowHeight="14.25" x14ac:dyDescent="0.2"/>
  <cols>
    <col min="1" max="1" width="6.5" customWidth="1"/>
    <col min="2" max="2" width="15.75" customWidth="1"/>
    <col min="7" max="7" width="11" style="444"/>
    <col min="9" max="9" width="11.25" customWidth="1"/>
    <col min="10" max="34" width="11" style="1"/>
  </cols>
  <sheetData>
    <row r="1" spans="1:9" x14ac:dyDescent="0.2">
      <c r="A1" s="796" t="s">
        <v>339</v>
      </c>
      <c r="B1" s="796"/>
      <c r="C1" s="796"/>
      <c r="D1" s="796"/>
      <c r="E1" s="796"/>
      <c r="F1" s="796"/>
      <c r="G1" s="796"/>
      <c r="H1" s="1"/>
      <c r="I1" s="1"/>
    </row>
    <row r="2" spans="1:9" x14ac:dyDescent="0.2">
      <c r="A2" s="797"/>
      <c r="B2" s="797"/>
      <c r="C2" s="797"/>
      <c r="D2" s="797"/>
      <c r="E2" s="797"/>
      <c r="F2" s="797"/>
      <c r="G2" s="797"/>
      <c r="H2" s="10"/>
      <c r="I2" s="55" t="s">
        <v>467</v>
      </c>
    </row>
    <row r="3" spans="1:9" x14ac:dyDescent="0.2">
      <c r="A3" s="782" t="s">
        <v>451</v>
      </c>
      <c r="B3" s="782" t="s">
        <v>452</v>
      </c>
      <c r="C3" s="764">
        <f>INDICE!A3</f>
        <v>44774</v>
      </c>
      <c r="D3" s="765">
        <v>41671</v>
      </c>
      <c r="E3" s="765" t="s">
        <v>115</v>
      </c>
      <c r="F3" s="765"/>
      <c r="G3" s="765" t="s">
        <v>116</v>
      </c>
      <c r="H3" s="765"/>
      <c r="I3" s="765"/>
    </row>
    <row r="4" spans="1:9" x14ac:dyDescent="0.2">
      <c r="A4" s="783"/>
      <c r="B4" s="783"/>
      <c r="C4" s="82" t="s">
        <v>54</v>
      </c>
      <c r="D4" s="82" t="s">
        <v>421</v>
      </c>
      <c r="E4" s="82" t="s">
        <v>54</v>
      </c>
      <c r="F4" s="82" t="s">
        <v>421</v>
      </c>
      <c r="G4" s="82" t="s">
        <v>54</v>
      </c>
      <c r="H4" s="83" t="s">
        <v>421</v>
      </c>
      <c r="I4" s="83" t="s">
        <v>106</v>
      </c>
    </row>
    <row r="5" spans="1:9" x14ac:dyDescent="0.2">
      <c r="A5" s="11"/>
      <c r="B5" s="229" t="s">
        <v>600</v>
      </c>
      <c r="C5" s="748">
        <v>0.21209999999999998</v>
      </c>
      <c r="D5" s="142">
        <v>-86.140244261041744</v>
      </c>
      <c r="E5" s="730">
        <v>24.096729999999997</v>
      </c>
      <c r="F5" s="142">
        <v>5.6213526101657196</v>
      </c>
      <c r="G5" s="730">
        <v>41.007719999999992</v>
      </c>
      <c r="H5" s="142">
        <v>30.295788838549086</v>
      </c>
      <c r="I5" s="731">
        <v>7.9318096569170368E-2</v>
      </c>
    </row>
    <row r="6" spans="1:9" x14ac:dyDescent="0.2">
      <c r="A6" s="11"/>
      <c r="B6" s="229" t="s">
        <v>273</v>
      </c>
      <c r="C6" s="729">
        <v>0</v>
      </c>
      <c r="D6" s="142" t="s">
        <v>142</v>
      </c>
      <c r="E6" s="730">
        <v>0</v>
      </c>
      <c r="F6" s="142" t="s">
        <v>142</v>
      </c>
      <c r="G6" s="730">
        <v>0</v>
      </c>
      <c r="H6" s="142">
        <v>-100</v>
      </c>
      <c r="I6" s="732">
        <v>0</v>
      </c>
    </row>
    <row r="7" spans="1:9" x14ac:dyDescent="0.2">
      <c r="A7" s="11"/>
      <c r="B7" s="229" t="s">
        <v>234</v>
      </c>
      <c r="C7" s="729">
        <v>2308.94992</v>
      </c>
      <c r="D7" s="142">
        <v>153.80499979653385</v>
      </c>
      <c r="E7" s="730">
        <v>26286.746609999998</v>
      </c>
      <c r="F7" s="142">
        <v>137.15167754483303</v>
      </c>
      <c r="G7" s="730">
        <v>29292.981799999998</v>
      </c>
      <c r="H7" s="142">
        <v>118.11681717327119</v>
      </c>
      <c r="I7" s="732">
        <v>56.659174399633784</v>
      </c>
    </row>
    <row r="8" spans="1:9" x14ac:dyDescent="0.2">
      <c r="A8" s="11"/>
      <c r="B8" s="733" t="s">
        <v>325</v>
      </c>
      <c r="C8" s="734">
        <v>1596.8527700000002</v>
      </c>
      <c r="D8" s="419">
        <v>77.8441856206056</v>
      </c>
      <c r="E8" s="735">
        <v>25313.584350000001</v>
      </c>
      <c r="F8" s="419">
        <v>133.01833123655427</v>
      </c>
      <c r="G8" s="736">
        <v>28225.547450000002</v>
      </c>
      <c r="H8" s="419">
        <v>115.61071532953311</v>
      </c>
      <c r="I8" s="737">
        <v>54.594517772673079</v>
      </c>
    </row>
    <row r="9" spans="1:9" x14ac:dyDescent="0.2">
      <c r="A9" s="11"/>
      <c r="B9" s="733" t="s">
        <v>322</v>
      </c>
      <c r="C9" s="734">
        <v>712.09714999999994</v>
      </c>
      <c r="D9" s="419">
        <v>5914.5677112455369</v>
      </c>
      <c r="E9" s="735">
        <v>973.16225999999995</v>
      </c>
      <c r="F9" s="419">
        <v>340.31349437191739</v>
      </c>
      <c r="G9" s="736">
        <v>1067.4343499999998</v>
      </c>
      <c r="H9" s="419">
        <v>214.90075148643024</v>
      </c>
      <c r="I9" s="737">
        <v>2.0646566269607187</v>
      </c>
    </row>
    <row r="10" spans="1:9" x14ac:dyDescent="0.2">
      <c r="A10" s="11"/>
      <c r="B10" s="229" t="s">
        <v>596</v>
      </c>
      <c r="C10" s="738">
        <v>43.584040000000002</v>
      </c>
      <c r="D10" s="142">
        <v>-49.311818788057678</v>
      </c>
      <c r="E10" s="730">
        <v>463.44936000000001</v>
      </c>
      <c r="F10" s="142">
        <v>-21.471557770580127</v>
      </c>
      <c r="G10" s="730">
        <v>766.65049999999997</v>
      </c>
      <c r="H10" s="142">
        <v>2.7285290546481189</v>
      </c>
      <c r="I10" s="732">
        <v>1.4828734295347987</v>
      </c>
    </row>
    <row r="11" spans="1:9" x14ac:dyDescent="0.2">
      <c r="A11" s="11"/>
      <c r="B11" s="229" t="s">
        <v>206</v>
      </c>
      <c r="C11" s="729">
        <v>2549.4189099999999</v>
      </c>
      <c r="D11" s="142">
        <v>1340.0229360389187</v>
      </c>
      <c r="E11" s="730">
        <v>4301.3786199999995</v>
      </c>
      <c r="F11" s="142">
        <v>254.8971587673754</v>
      </c>
      <c r="G11" s="730">
        <v>4313.3757599999999</v>
      </c>
      <c r="H11" s="142">
        <v>255.53682896837449</v>
      </c>
      <c r="I11" s="732">
        <v>8.3430328501754953</v>
      </c>
    </row>
    <row r="12" spans="1:9" x14ac:dyDescent="0.2">
      <c r="A12" s="11"/>
      <c r="B12" s="229" t="s">
        <v>207</v>
      </c>
      <c r="C12" s="729">
        <v>0</v>
      </c>
      <c r="D12" s="142" t="s">
        <v>142</v>
      </c>
      <c r="E12" s="730">
        <v>1.71655</v>
      </c>
      <c r="F12" s="142" t="s">
        <v>142</v>
      </c>
      <c r="G12" s="730">
        <v>1.71655</v>
      </c>
      <c r="H12" s="142" t="s">
        <v>142</v>
      </c>
      <c r="I12" s="732">
        <v>3.3201913850808926E-3</v>
      </c>
    </row>
    <row r="13" spans="1:9" x14ac:dyDescent="0.2">
      <c r="A13" s="11"/>
      <c r="B13" s="229" t="s">
        <v>545</v>
      </c>
      <c r="C13" s="729">
        <v>1070.1066699999999</v>
      </c>
      <c r="D13" s="142" t="s">
        <v>142</v>
      </c>
      <c r="E13" s="730">
        <v>5846.6444499999998</v>
      </c>
      <c r="F13" s="142">
        <v>206823.50938414657</v>
      </c>
      <c r="G13" s="230">
        <v>7718.8097400000015</v>
      </c>
      <c r="H13" s="142">
        <v>273082.88521364291</v>
      </c>
      <c r="I13" s="731">
        <v>14.929903353719082</v>
      </c>
    </row>
    <row r="14" spans="1:9" x14ac:dyDescent="0.2">
      <c r="A14" s="11"/>
      <c r="B14" s="229" t="s">
        <v>236</v>
      </c>
      <c r="C14" s="729">
        <v>598.98352</v>
      </c>
      <c r="D14" s="142">
        <v>84.553335825539506</v>
      </c>
      <c r="E14" s="730">
        <v>1634.5632700000001</v>
      </c>
      <c r="F14" s="142">
        <v>-42.409767446817639</v>
      </c>
      <c r="G14" s="730">
        <v>3857.9139300000002</v>
      </c>
      <c r="H14" s="142">
        <v>-34.238443621807399</v>
      </c>
      <c r="I14" s="732">
        <v>7.4620678656430464</v>
      </c>
    </row>
    <row r="15" spans="1:9" x14ac:dyDescent="0.2">
      <c r="A15" s="739"/>
      <c r="B15" s="733" t="s">
        <v>325</v>
      </c>
      <c r="C15" s="734">
        <v>598.98352</v>
      </c>
      <c r="D15" s="419">
        <v>103.95412206707437</v>
      </c>
      <c r="E15" s="735">
        <v>1628.33854</v>
      </c>
      <c r="F15" s="419">
        <v>-41.985895470741589</v>
      </c>
      <c r="G15" s="736">
        <v>3807.5108500000001</v>
      </c>
      <c r="H15" s="419">
        <v>-34.747605279070441</v>
      </c>
      <c r="I15" s="737">
        <v>7.3645770427730195</v>
      </c>
    </row>
    <row r="16" spans="1:9" x14ac:dyDescent="0.2">
      <c r="A16" s="739"/>
      <c r="B16" s="733" t="s">
        <v>322</v>
      </c>
      <c r="C16" s="734">
        <v>0</v>
      </c>
      <c r="D16" s="419">
        <v>-100</v>
      </c>
      <c r="E16" s="735">
        <v>6.2247299999999992</v>
      </c>
      <c r="F16" s="419">
        <v>-80.218272625954683</v>
      </c>
      <c r="G16" s="736">
        <v>50.40308000000001</v>
      </c>
      <c r="H16" s="419">
        <v>60.177226541905583</v>
      </c>
      <c r="I16" s="737">
        <v>9.7490822870025973E-2</v>
      </c>
    </row>
    <row r="17" spans="1:10" x14ac:dyDescent="0.2">
      <c r="A17" s="739"/>
      <c r="B17" s="229" t="s">
        <v>208</v>
      </c>
      <c r="C17" s="729">
        <v>0</v>
      </c>
      <c r="D17" s="142" t="s">
        <v>142</v>
      </c>
      <c r="E17" s="730">
        <v>959.92015000000004</v>
      </c>
      <c r="F17" s="142" t="s">
        <v>142</v>
      </c>
      <c r="G17" s="730">
        <v>959.92015000000004</v>
      </c>
      <c r="H17" s="142" t="s">
        <v>142</v>
      </c>
      <c r="I17" s="732">
        <v>1.856700132472435</v>
      </c>
    </row>
    <row r="18" spans="1:10" x14ac:dyDescent="0.2">
      <c r="A18" s="739"/>
      <c r="B18" s="229" t="s">
        <v>237</v>
      </c>
      <c r="C18" s="729">
        <v>0</v>
      </c>
      <c r="D18" s="142" t="s">
        <v>142</v>
      </c>
      <c r="E18" s="730">
        <v>30.18862</v>
      </c>
      <c r="F18" s="142" t="s">
        <v>142</v>
      </c>
      <c r="G18" s="730">
        <v>30.18862</v>
      </c>
      <c r="H18" s="142" t="s">
        <v>142</v>
      </c>
      <c r="I18" s="732">
        <v>5.8391538872436415E-2</v>
      </c>
    </row>
    <row r="19" spans="1:10" x14ac:dyDescent="0.2">
      <c r="A19" s="11"/>
      <c r="B19" s="229" t="s">
        <v>601</v>
      </c>
      <c r="C19" s="729">
        <v>0</v>
      </c>
      <c r="D19" s="142" t="s">
        <v>142</v>
      </c>
      <c r="E19" s="730">
        <v>0</v>
      </c>
      <c r="F19" s="142">
        <v>-100</v>
      </c>
      <c r="G19" s="730">
        <v>0</v>
      </c>
      <c r="H19" s="142">
        <v>-100</v>
      </c>
      <c r="I19" s="732">
        <v>0</v>
      </c>
    </row>
    <row r="20" spans="1:10" x14ac:dyDescent="0.2">
      <c r="A20" s="11"/>
      <c r="B20" s="229" t="s">
        <v>238</v>
      </c>
      <c r="C20" s="729">
        <v>0</v>
      </c>
      <c r="D20" s="142" t="s">
        <v>142</v>
      </c>
      <c r="E20" s="730">
        <v>0</v>
      </c>
      <c r="F20" s="142" t="s">
        <v>142</v>
      </c>
      <c r="G20" s="730">
        <v>352.81200000000001</v>
      </c>
      <c r="H20" s="142" t="s">
        <v>142</v>
      </c>
      <c r="I20" s="732">
        <v>0.68241726891332022</v>
      </c>
    </row>
    <row r="21" spans="1:10" x14ac:dyDescent="0.2">
      <c r="A21" s="666" t="s">
        <v>442</v>
      </c>
      <c r="B21" s="484"/>
      <c r="C21" s="235">
        <v>6571.2551599999997</v>
      </c>
      <c r="D21" s="533">
        <v>338.42055384129765</v>
      </c>
      <c r="E21" s="235">
        <v>39548.704359999989</v>
      </c>
      <c r="F21" s="749">
        <v>151.08654395369626</v>
      </c>
      <c r="G21" s="235">
        <v>47335.376769999988</v>
      </c>
      <c r="H21" s="749">
        <v>120.79505461412342</v>
      </c>
      <c r="I21" s="741">
        <v>91.557199126918633</v>
      </c>
    </row>
    <row r="22" spans="1:10" x14ac:dyDescent="0.2">
      <c r="B22" s="11" t="s">
        <v>697</v>
      </c>
      <c r="C22" s="729">
        <v>119.45</v>
      </c>
      <c r="D22" s="142" t="s">
        <v>142</v>
      </c>
      <c r="E22" s="730">
        <v>351.45</v>
      </c>
      <c r="F22" s="142" t="s">
        <v>142</v>
      </c>
      <c r="G22" s="730">
        <v>351.45</v>
      </c>
      <c r="H22" s="142" t="s">
        <v>142</v>
      </c>
      <c r="I22" s="732">
        <v>0.67978285647763226</v>
      </c>
    </row>
    <row r="23" spans="1:10" x14ac:dyDescent="0.2">
      <c r="A23" s="666" t="s">
        <v>443</v>
      </c>
      <c r="B23" s="484"/>
      <c r="C23" s="235">
        <v>119.45</v>
      </c>
      <c r="D23" s="533" t="s">
        <v>142</v>
      </c>
      <c r="E23" s="235">
        <v>351.45</v>
      </c>
      <c r="F23" s="749" t="s">
        <v>142</v>
      </c>
      <c r="G23" s="235">
        <v>351.45</v>
      </c>
      <c r="H23" s="749" t="s">
        <v>142</v>
      </c>
      <c r="I23" s="741">
        <v>0.67978285647763226</v>
      </c>
    </row>
    <row r="24" spans="1:10" x14ac:dyDescent="0.2">
      <c r="A24" s="11"/>
      <c r="B24" s="229" t="s">
        <v>231</v>
      </c>
      <c r="C24" s="729">
        <v>0</v>
      </c>
      <c r="D24" s="142">
        <v>-100</v>
      </c>
      <c r="E24" s="730">
        <v>69.656459999999996</v>
      </c>
      <c r="F24" s="142">
        <v>-92.87002687121074</v>
      </c>
      <c r="G24" s="730">
        <v>69.656459999999996</v>
      </c>
      <c r="H24" s="142">
        <v>-92.87002687121074</v>
      </c>
      <c r="I24" s="732">
        <v>0.13473116332599211</v>
      </c>
    </row>
    <row r="25" spans="1:10" x14ac:dyDescent="0.2">
      <c r="A25" s="666" t="s">
        <v>303</v>
      </c>
      <c r="B25" s="484"/>
      <c r="C25" s="235">
        <v>0</v>
      </c>
      <c r="D25" s="533">
        <v>-100</v>
      </c>
      <c r="E25" s="235">
        <v>69.656459999999996</v>
      </c>
      <c r="F25" s="749">
        <v>-92.87002687121074</v>
      </c>
      <c r="G25" s="235">
        <v>69.656459999999996</v>
      </c>
      <c r="H25" s="749">
        <v>-92.87002687121074</v>
      </c>
      <c r="I25" s="741">
        <v>0.13473116332599211</v>
      </c>
    </row>
    <row r="26" spans="1:10" ht="14.25" customHeight="1" x14ac:dyDescent="0.2">
      <c r="A26" s="11"/>
      <c r="B26" s="229" t="s">
        <v>202</v>
      </c>
      <c r="C26" s="729">
        <v>0</v>
      </c>
      <c r="D26" s="142" t="s">
        <v>142</v>
      </c>
      <c r="E26" s="730">
        <v>148.48348000000001</v>
      </c>
      <c r="F26" s="142" t="s">
        <v>142</v>
      </c>
      <c r="G26" s="730">
        <v>148.48348000000001</v>
      </c>
      <c r="H26" s="142" t="s">
        <v>142</v>
      </c>
      <c r="I26" s="732">
        <v>0.28720023950530488</v>
      </c>
    </row>
    <row r="27" spans="1:10" x14ac:dyDescent="0.2">
      <c r="A27" s="11"/>
      <c r="B27" s="229" t="s">
        <v>636</v>
      </c>
      <c r="C27" s="729">
        <v>309.92986999999999</v>
      </c>
      <c r="D27" s="142" t="s">
        <v>142</v>
      </c>
      <c r="E27" s="730">
        <v>1042.4332099999999</v>
      </c>
      <c r="F27" s="142">
        <v>-43.363588025368507</v>
      </c>
      <c r="G27" s="730">
        <v>1444.1245499999998</v>
      </c>
      <c r="H27" s="142">
        <v>-21.539306142712668</v>
      </c>
      <c r="I27" s="732">
        <v>2.7932596719546883</v>
      </c>
    </row>
    <row r="28" spans="1:10" x14ac:dyDescent="0.2">
      <c r="A28" s="666" t="s">
        <v>637</v>
      </c>
      <c r="B28" s="484"/>
      <c r="C28" s="235">
        <v>309.92986999999999</v>
      </c>
      <c r="D28" s="533" t="s">
        <v>142</v>
      </c>
      <c r="E28" s="235">
        <v>1190.91669</v>
      </c>
      <c r="F28" s="749">
        <v>-35.296335884862586</v>
      </c>
      <c r="G28" s="235">
        <v>1592.6080299999999</v>
      </c>
      <c r="H28" s="749">
        <v>-13.472054002206749</v>
      </c>
      <c r="I28" s="741">
        <v>3.0804599114599931</v>
      </c>
    </row>
    <row r="29" spans="1:10" ht="14.25" customHeight="1" x14ac:dyDescent="0.2">
      <c r="A29" s="11"/>
      <c r="B29" s="229" t="s">
        <v>538</v>
      </c>
      <c r="C29" s="729">
        <v>0</v>
      </c>
      <c r="D29" s="142">
        <v>-100</v>
      </c>
      <c r="E29" s="730">
        <v>0</v>
      </c>
      <c r="F29" s="142">
        <v>-100</v>
      </c>
      <c r="G29" s="730">
        <v>1104.3515199999999</v>
      </c>
      <c r="H29" s="142">
        <v>-4.293711747165263</v>
      </c>
      <c r="I29" s="732">
        <v>2.1360626855058045</v>
      </c>
    </row>
    <row r="30" spans="1:10" ht="14.25" customHeight="1" x14ac:dyDescent="0.2">
      <c r="A30" s="11"/>
      <c r="B30" s="229" t="s">
        <v>640</v>
      </c>
      <c r="C30" s="729">
        <v>0</v>
      </c>
      <c r="D30" s="142">
        <v>-100</v>
      </c>
      <c r="E30" s="730">
        <v>0</v>
      </c>
      <c r="F30" s="142">
        <v>-100</v>
      </c>
      <c r="G30" s="730">
        <v>0</v>
      </c>
      <c r="H30" s="142">
        <v>-100</v>
      </c>
      <c r="I30" s="732">
        <v>0</v>
      </c>
    </row>
    <row r="31" spans="1:10" ht="14.25" customHeight="1" x14ac:dyDescent="0.2">
      <c r="A31" s="11"/>
      <c r="B31" s="229" t="s">
        <v>645</v>
      </c>
      <c r="C31" s="729">
        <v>0</v>
      </c>
      <c r="D31" s="142" t="s">
        <v>142</v>
      </c>
      <c r="E31" s="730">
        <v>0</v>
      </c>
      <c r="F31" s="142" t="s">
        <v>142</v>
      </c>
      <c r="G31" s="730">
        <v>937.99982</v>
      </c>
      <c r="H31" s="142" t="s">
        <v>142</v>
      </c>
      <c r="I31" s="732">
        <v>1.8143013145969693</v>
      </c>
      <c r="J31" s="436"/>
    </row>
    <row r="32" spans="1:10" ht="14.25" customHeight="1" x14ac:dyDescent="0.2">
      <c r="A32" s="666" t="s">
        <v>459</v>
      </c>
      <c r="B32" s="484"/>
      <c r="C32" s="235">
        <v>0</v>
      </c>
      <c r="D32" s="533">
        <v>-100</v>
      </c>
      <c r="E32" s="235">
        <v>0</v>
      </c>
      <c r="F32" s="749">
        <v>-100</v>
      </c>
      <c r="G32" s="235">
        <v>2042.3513399999999</v>
      </c>
      <c r="H32" s="749">
        <v>-36.049573632843973</v>
      </c>
      <c r="I32" s="741">
        <v>3.9503640001027742</v>
      </c>
      <c r="J32" s="436"/>
    </row>
    <row r="33" spans="1:9" ht="14.25" customHeight="1" x14ac:dyDescent="0.2">
      <c r="A33" s="11"/>
      <c r="B33" s="229" t="s">
        <v>635</v>
      </c>
      <c r="C33" s="729">
        <v>0</v>
      </c>
      <c r="D33" s="142" t="s">
        <v>142</v>
      </c>
      <c r="E33" s="730">
        <v>0</v>
      </c>
      <c r="F33" s="142">
        <v>-100</v>
      </c>
      <c r="G33" s="730">
        <v>0</v>
      </c>
      <c r="H33" s="142">
        <v>-100</v>
      </c>
      <c r="I33" s="732">
        <v>0</v>
      </c>
    </row>
    <row r="34" spans="1:9" ht="14.25" customHeight="1" x14ac:dyDescent="0.2">
      <c r="A34" s="666" t="s">
        <v>340</v>
      </c>
      <c r="B34" s="484"/>
      <c r="C34" s="235">
        <v>0</v>
      </c>
      <c r="D34" s="533" t="s">
        <v>142</v>
      </c>
      <c r="E34" s="235">
        <v>0</v>
      </c>
      <c r="F34" s="749" t="s">
        <v>142</v>
      </c>
      <c r="G34" s="235">
        <v>0</v>
      </c>
      <c r="H34" s="749">
        <v>-100</v>
      </c>
      <c r="I34" s="741">
        <v>0</v>
      </c>
    </row>
    <row r="35" spans="1:9" ht="15.75" customHeight="1" x14ac:dyDescent="0.2">
      <c r="A35" s="666" t="s">
        <v>643</v>
      </c>
      <c r="B35" s="484"/>
      <c r="C35" s="235">
        <v>0</v>
      </c>
      <c r="D35" s="533">
        <v>-100</v>
      </c>
      <c r="E35" s="235">
        <v>167.57850999999999</v>
      </c>
      <c r="F35" s="740">
        <v>-89.86626624012851</v>
      </c>
      <c r="G35" s="235">
        <v>308.89033000000006</v>
      </c>
      <c r="H35" s="749">
        <v>-81.660436175266042</v>
      </c>
      <c r="I35" s="741">
        <v>0.59746294171494807</v>
      </c>
    </row>
    <row r="36" spans="1:9" ht="14.25" customHeight="1" x14ac:dyDescent="0.2">
      <c r="A36" s="671" t="s">
        <v>114</v>
      </c>
      <c r="B36" s="672"/>
      <c r="C36" s="672">
        <v>7000.6350299999995</v>
      </c>
      <c r="D36" s="673">
        <v>20.893603307894629</v>
      </c>
      <c r="E36" s="150">
        <v>41328.306020000004</v>
      </c>
      <c r="F36" s="673">
        <v>62.810135726991454</v>
      </c>
      <c r="G36" s="150">
        <v>51700.332930000004</v>
      </c>
      <c r="H36" s="674">
        <v>66.225385094755438</v>
      </c>
      <c r="I36" s="675">
        <v>100</v>
      </c>
    </row>
    <row r="37" spans="1:9" s="1" customFormat="1" ht="14.25" customHeight="1" x14ac:dyDescent="0.2">
      <c r="A37" s="742"/>
      <c r="B37" s="742" t="s">
        <v>325</v>
      </c>
      <c r="C37" s="742">
        <v>2315.28629</v>
      </c>
      <c r="D37" s="536">
        <v>94.303938712618233</v>
      </c>
      <c r="E37" s="152">
        <v>27293.372890000002</v>
      </c>
      <c r="F37" s="536">
        <v>99.656830858300594</v>
      </c>
      <c r="G37" s="152">
        <v>32384.508300000005</v>
      </c>
      <c r="H37" s="536">
        <v>71.110962965919754</v>
      </c>
      <c r="I37" s="743">
        <v>62.63887767192373</v>
      </c>
    </row>
    <row r="38" spans="1:9" s="1" customFormat="1" x14ac:dyDescent="0.2">
      <c r="A38" s="742"/>
      <c r="B38" s="742" t="s">
        <v>322</v>
      </c>
      <c r="C38" s="742">
        <v>4685.3487399999995</v>
      </c>
      <c r="D38" s="536">
        <v>1.8739894284412706</v>
      </c>
      <c r="E38" s="152">
        <v>14034.933129999999</v>
      </c>
      <c r="F38" s="536">
        <v>19.811131495860764</v>
      </c>
      <c r="G38" s="152">
        <v>19315.824630000003</v>
      </c>
      <c r="H38" s="536">
        <v>58.631707452303431</v>
      </c>
      <c r="I38" s="743">
        <v>37.361122328076277</v>
      </c>
    </row>
    <row r="39" spans="1:9" s="1" customFormat="1" x14ac:dyDescent="0.2">
      <c r="A39" s="744"/>
      <c r="B39" s="744" t="s">
        <v>446</v>
      </c>
      <c r="C39" s="154">
        <v>6571.0430599999991</v>
      </c>
      <c r="D39" s="745">
        <v>165.57505056481864</v>
      </c>
      <c r="E39" s="744">
        <v>39594.264089999997</v>
      </c>
      <c r="F39" s="745">
        <v>137.01811928222028</v>
      </c>
      <c r="G39" s="744">
        <v>47364.025509999992</v>
      </c>
      <c r="H39" s="746">
        <v>112.97784632471529</v>
      </c>
      <c r="I39" s="746">
        <v>91.61261219367546</v>
      </c>
    </row>
    <row r="40" spans="1:9" s="1" customFormat="1" x14ac:dyDescent="0.2">
      <c r="A40" s="744"/>
      <c r="B40" s="744" t="s">
        <v>447</v>
      </c>
      <c r="C40" s="154">
        <v>429.59197000000069</v>
      </c>
      <c r="D40" s="745">
        <v>-87.046713839279732</v>
      </c>
      <c r="E40" s="744">
        <v>1734.0419300000071</v>
      </c>
      <c r="F40" s="745">
        <v>-80.020702199870314</v>
      </c>
      <c r="G40" s="744">
        <v>4336.3074200000165</v>
      </c>
      <c r="H40" s="746">
        <v>-51.077383815661349</v>
      </c>
      <c r="I40" s="746">
        <v>8.3873878063245506</v>
      </c>
    </row>
    <row r="41" spans="1:9" s="1" customFormat="1" x14ac:dyDescent="0.2">
      <c r="A41" s="742"/>
      <c r="B41" s="742" t="s">
        <v>696</v>
      </c>
      <c r="C41" s="742">
        <v>6527.4590199999993</v>
      </c>
      <c r="D41" s="536">
        <v>362.50328386478634</v>
      </c>
      <c r="E41" s="152">
        <v>38099.521569999997</v>
      </c>
      <c r="F41" s="536">
        <v>151.69035844659015</v>
      </c>
      <c r="G41" s="152">
        <v>45213.269849999997</v>
      </c>
      <c r="H41" s="536">
        <v>118.86953779542122</v>
      </c>
      <c r="I41" s="743">
        <v>87.452570008043836</v>
      </c>
    </row>
    <row r="42" spans="1:9" s="1" customFormat="1" ht="14.25" customHeight="1" x14ac:dyDescent="0.2">
      <c r="A42" s="793" t="s">
        <v>701</v>
      </c>
      <c r="B42" s="793"/>
      <c r="C42" s="793"/>
      <c r="D42" s="793"/>
      <c r="E42" s="793"/>
      <c r="F42" s="793"/>
      <c r="G42" s="793"/>
      <c r="I42" s="161" t="s">
        <v>220</v>
      </c>
    </row>
    <row r="43" spans="1:9" s="1" customFormat="1" x14ac:dyDescent="0.2">
      <c r="A43" s="793" t="s">
        <v>694</v>
      </c>
      <c r="B43" s="793"/>
      <c r="C43" s="793"/>
      <c r="D43" s="793"/>
      <c r="E43" s="793"/>
      <c r="F43" s="793"/>
      <c r="G43" s="793"/>
      <c r="H43" s="793"/>
      <c r="I43" s="793"/>
    </row>
    <row r="44" spans="1:9" s="1" customFormat="1" x14ac:dyDescent="0.2">
      <c r="A44" s="793"/>
      <c r="B44" s="793"/>
      <c r="C44" s="793"/>
      <c r="D44" s="793"/>
      <c r="E44" s="793"/>
      <c r="F44" s="793"/>
      <c r="G44" s="793"/>
      <c r="H44" s="793"/>
      <c r="I44" s="793"/>
    </row>
    <row r="45" spans="1:9" s="1" customFormat="1" x14ac:dyDescent="0.2">
      <c r="A45" s="793"/>
      <c r="B45" s="793"/>
      <c r="C45" s="793"/>
      <c r="D45" s="793"/>
      <c r="E45" s="793"/>
      <c r="F45" s="793"/>
      <c r="G45" s="793"/>
      <c r="H45" s="793"/>
      <c r="I45" s="793"/>
    </row>
    <row r="46" spans="1:9" s="1" customFormat="1" x14ac:dyDescent="0.2"/>
    <row r="47" spans="1:9" s="1" customFormat="1" ht="14.25" customHeight="1" x14ac:dyDescent="0.2">
      <c r="H47" s="728"/>
      <c r="I47" s="728"/>
    </row>
    <row r="48" spans="1:9" s="1" customFormat="1" x14ac:dyDescent="0.2">
      <c r="A48" s="728"/>
      <c r="B48" s="728"/>
      <c r="C48" s="728"/>
      <c r="D48" s="728"/>
      <c r="E48" s="728"/>
      <c r="F48" s="728"/>
      <c r="G48" s="728"/>
      <c r="H48" s="728"/>
      <c r="I48" s="728"/>
    </row>
    <row r="49" spans="1:9" s="1" customFormat="1" x14ac:dyDescent="0.2">
      <c r="A49" s="728"/>
      <c r="B49" s="728"/>
      <c r="C49" s="728"/>
      <c r="D49" s="728"/>
      <c r="E49" s="728"/>
      <c r="F49" s="728"/>
      <c r="G49" s="728"/>
      <c r="H49" s="728"/>
      <c r="I49" s="728"/>
    </row>
    <row r="50" spans="1:9" s="1" customFormat="1" x14ac:dyDescent="0.2">
      <c r="G50" s="623"/>
    </row>
    <row r="51" spans="1:9" s="1" customFormat="1" x14ac:dyDescent="0.2">
      <c r="G51" s="623"/>
    </row>
    <row r="52" spans="1:9" s="1" customFormat="1" x14ac:dyDescent="0.2">
      <c r="G52" s="623"/>
    </row>
    <row r="53" spans="1:9" s="1" customFormat="1" x14ac:dyDescent="0.2">
      <c r="G53" s="623"/>
    </row>
    <row r="54" spans="1:9" s="1" customFormat="1" x14ac:dyDescent="0.2">
      <c r="G54" s="623"/>
    </row>
    <row r="55" spans="1:9" s="1" customFormat="1" x14ac:dyDescent="0.2">
      <c r="G55" s="623"/>
    </row>
    <row r="56" spans="1:9" s="1" customFormat="1" x14ac:dyDescent="0.2">
      <c r="G56" s="623"/>
    </row>
    <row r="57" spans="1:9" s="1" customFormat="1" x14ac:dyDescent="0.2">
      <c r="G57" s="623"/>
    </row>
    <row r="58" spans="1:9" s="1" customFormat="1" x14ac:dyDescent="0.2">
      <c r="G58" s="623"/>
    </row>
    <row r="59" spans="1:9" s="1" customFormat="1" x14ac:dyDescent="0.2">
      <c r="G59" s="623"/>
    </row>
    <row r="60" spans="1:9" s="1" customFormat="1" x14ac:dyDescent="0.2">
      <c r="G60" s="623"/>
    </row>
    <row r="61" spans="1:9" s="1" customFormat="1" x14ac:dyDescent="0.2">
      <c r="G61" s="623"/>
    </row>
    <row r="62" spans="1:9" s="1" customFormat="1" x14ac:dyDescent="0.2">
      <c r="G62" s="623"/>
    </row>
    <row r="63" spans="1:9" s="1" customFormat="1" x14ac:dyDescent="0.2">
      <c r="G63" s="623"/>
    </row>
    <row r="64" spans="1:9" s="1" customFormat="1" x14ac:dyDescent="0.2">
      <c r="G64" s="623"/>
    </row>
    <row r="65" spans="7:7" s="1" customFormat="1" x14ac:dyDescent="0.2">
      <c r="G65" s="623"/>
    </row>
    <row r="66" spans="7:7" s="1" customFormat="1" x14ac:dyDescent="0.2">
      <c r="G66" s="623"/>
    </row>
    <row r="67" spans="7:7" s="1" customFormat="1" x14ac:dyDescent="0.2">
      <c r="G67" s="623"/>
    </row>
    <row r="68" spans="7:7" s="1" customFormat="1" x14ac:dyDescent="0.2">
      <c r="G68" s="623"/>
    </row>
    <row r="69" spans="7:7" s="1" customFormat="1" x14ac:dyDescent="0.2">
      <c r="G69" s="623"/>
    </row>
    <row r="70" spans="7:7" s="1" customFormat="1" x14ac:dyDescent="0.2">
      <c r="G70" s="623"/>
    </row>
    <row r="71" spans="7:7" s="1" customFormat="1" x14ac:dyDescent="0.2">
      <c r="G71" s="623"/>
    </row>
    <row r="72" spans="7:7" s="1" customFormat="1" x14ac:dyDescent="0.2">
      <c r="G72" s="623"/>
    </row>
    <row r="73" spans="7:7" s="1" customFormat="1" x14ac:dyDescent="0.2">
      <c r="G73" s="623"/>
    </row>
    <row r="74" spans="7:7" s="1" customFormat="1" x14ac:dyDescent="0.2">
      <c r="G74" s="623"/>
    </row>
    <row r="75" spans="7:7" s="1" customFormat="1" x14ac:dyDescent="0.2">
      <c r="G75" s="623"/>
    </row>
    <row r="76" spans="7:7" s="1" customFormat="1" x14ac:dyDescent="0.2">
      <c r="G76" s="623"/>
    </row>
    <row r="77" spans="7:7" s="1" customFormat="1" x14ac:dyDescent="0.2">
      <c r="G77" s="623"/>
    </row>
    <row r="78" spans="7:7" s="1" customFormat="1" x14ac:dyDescent="0.2">
      <c r="G78" s="623"/>
    </row>
    <row r="79" spans="7:7" s="1" customFormat="1" x14ac:dyDescent="0.2">
      <c r="G79" s="623"/>
    </row>
    <row r="80" spans="7:7" s="1" customFormat="1" x14ac:dyDescent="0.2">
      <c r="G80" s="623"/>
    </row>
    <row r="81" spans="7:7" s="1" customFormat="1" x14ac:dyDescent="0.2">
      <c r="G81" s="623"/>
    </row>
    <row r="82" spans="7:7" s="1" customFormat="1" x14ac:dyDescent="0.2">
      <c r="G82" s="623"/>
    </row>
    <row r="83" spans="7:7" s="1" customFormat="1" x14ac:dyDescent="0.2">
      <c r="G83" s="623"/>
    </row>
    <row r="84" spans="7:7" s="1" customFormat="1" x14ac:dyDescent="0.2">
      <c r="G84" s="623"/>
    </row>
    <row r="85" spans="7:7" s="1" customFormat="1" x14ac:dyDescent="0.2">
      <c r="G85" s="623"/>
    </row>
    <row r="86" spans="7:7" s="1" customFormat="1" x14ac:dyDescent="0.2">
      <c r="G86" s="623"/>
    </row>
    <row r="87" spans="7:7" s="1" customFormat="1" x14ac:dyDescent="0.2">
      <c r="G87" s="623"/>
    </row>
    <row r="88" spans="7:7" s="1" customFormat="1" x14ac:dyDescent="0.2">
      <c r="G88" s="623"/>
    </row>
    <row r="89" spans="7:7" s="1" customFormat="1" x14ac:dyDescent="0.2">
      <c r="G89" s="623"/>
    </row>
    <row r="90" spans="7:7" s="1" customFormat="1" x14ac:dyDescent="0.2">
      <c r="G90" s="623"/>
    </row>
    <row r="91" spans="7:7" s="1" customFormat="1" x14ac:dyDescent="0.2">
      <c r="G91" s="623"/>
    </row>
    <row r="92" spans="7:7" s="1" customFormat="1" x14ac:dyDescent="0.2">
      <c r="G92" s="623"/>
    </row>
    <row r="93" spans="7:7" s="1" customFormat="1" x14ac:dyDescent="0.2">
      <c r="G93" s="623"/>
    </row>
    <row r="94" spans="7:7" s="1" customFormat="1" x14ac:dyDescent="0.2">
      <c r="G94" s="623"/>
    </row>
    <row r="95" spans="7:7" s="1" customFormat="1" x14ac:dyDescent="0.2">
      <c r="G95" s="623"/>
    </row>
    <row r="96" spans="7:7" s="1" customFormat="1" x14ac:dyDescent="0.2">
      <c r="G96" s="623"/>
    </row>
    <row r="97" spans="7:7" s="1" customFormat="1" x14ac:dyDescent="0.2">
      <c r="G97" s="623"/>
    </row>
    <row r="98" spans="7:7" s="1" customFormat="1" x14ac:dyDescent="0.2">
      <c r="G98" s="623"/>
    </row>
    <row r="99" spans="7:7" s="1" customFormat="1" x14ac:dyDescent="0.2">
      <c r="G99" s="623"/>
    </row>
    <row r="100" spans="7:7" s="1" customFormat="1" x14ac:dyDescent="0.2">
      <c r="G100" s="623"/>
    </row>
    <row r="101" spans="7:7" s="1" customFormat="1" x14ac:dyDescent="0.2">
      <c r="G101" s="623"/>
    </row>
    <row r="102" spans="7:7" s="1" customFormat="1" x14ac:dyDescent="0.2">
      <c r="G102" s="623"/>
    </row>
    <row r="103" spans="7:7" s="1" customFormat="1" x14ac:dyDescent="0.2">
      <c r="G103" s="623"/>
    </row>
    <row r="104" spans="7:7" s="1" customFormat="1" x14ac:dyDescent="0.2">
      <c r="G104" s="623"/>
    </row>
    <row r="105" spans="7:7" s="1" customFormat="1" x14ac:dyDescent="0.2">
      <c r="G105" s="623"/>
    </row>
    <row r="106" spans="7:7" s="1" customFormat="1" x14ac:dyDescent="0.2">
      <c r="G106" s="623"/>
    </row>
    <row r="107" spans="7:7" s="1" customFormat="1" x14ac:dyDescent="0.2">
      <c r="G107" s="623"/>
    </row>
    <row r="108" spans="7:7" s="1" customFormat="1" x14ac:dyDescent="0.2">
      <c r="G108" s="623"/>
    </row>
    <row r="109" spans="7:7" s="1" customFormat="1" x14ac:dyDescent="0.2">
      <c r="G109" s="623"/>
    </row>
    <row r="110" spans="7:7" s="1" customFormat="1" x14ac:dyDescent="0.2">
      <c r="G110" s="623"/>
    </row>
    <row r="111" spans="7:7" s="1" customFormat="1" x14ac:dyDescent="0.2">
      <c r="G111" s="623"/>
    </row>
    <row r="112" spans="7:7" s="1" customFormat="1" x14ac:dyDescent="0.2">
      <c r="G112" s="623"/>
    </row>
    <row r="113" spans="7:7" s="1" customFormat="1" x14ac:dyDescent="0.2">
      <c r="G113" s="623"/>
    </row>
    <row r="114" spans="7:7" s="1" customFormat="1" x14ac:dyDescent="0.2">
      <c r="G114" s="623"/>
    </row>
    <row r="115" spans="7:7" s="1" customFormat="1" x14ac:dyDescent="0.2">
      <c r="G115" s="623"/>
    </row>
    <row r="116" spans="7:7" s="1" customFormat="1" x14ac:dyDescent="0.2">
      <c r="G116" s="623"/>
    </row>
    <row r="117" spans="7:7" s="1" customFormat="1" x14ac:dyDescent="0.2">
      <c r="G117" s="623"/>
    </row>
    <row r="118" spans="7:7" s="1" customFormat="1" x14ac:dyDescent="0.2">
      <c r="G118" s="623"/>
    </row>
    <row r="119" spans="7:7" s="1" customFormat="1" x14ac:dyDescent="0.2">
      <c r="G119" s="623"/>
    </row>
    <row r="120" spans="7:7" s="1" customFormat="1" x14ac:dyDescent="0.2">
      <c r="G120" s="623"/>
    </row>
    <row r="121" spans="7:7" s="1" customFormat="1" x14ac:dyDescent="0.2">
      <c r="G121" s="623"/>
    </row>
    <row r="122" spans="7:7" s="1" customFormat="1" x14ac:dyDescent="0.2">
      <c r="G122" s="623"/>
    </row>
    <row r="123" spans="7:7" s="1" customFormat="1" x14ac:dyDescent="0.2">
      <c r="G123" s="623"/>
    </row>
    <row r="124" spans="7:7" s="1" customFormat="1" x14ac:dyDescent="0.2">
      <c r="G124" s="623"/>
    </row>
    <row r="125" spans="7:7" s="1" customFormat="1" x14ac:dyDescent="0.2">
      <c r="G125" s="623"/>
    </row>
    <row r="126" spans="7:7" s="1" customFormat="1" x14ac:dyDescent="0.2">
      <c r="G126" s="623"/>
    </row>
    <row r="127" spans="7:7" s="1" customFormat="1" x14ac:dyDescent="0.2">
      <c r="G127" s="623"/>
    </row>
    <row r="128" spans="7:7" s="1" customFormat="1" x14ac:dyDescent="0.2">
      <c r="G128" s="623"/>
    </row>
    <row r="129" spans="7:7" s="1" customFormat="1" x14ac:dyDescent="0.2">
      <c r="G129" s="623"/>
    </row>
    <row r="130" spans="7:7" s="1" customFormat="1" x14ac:dyDescent="0.2">
      <c r="G130" s="623"/>
    </row>
    <row r="131" spans="7:7" s="1" customFormat="1" x14ac:dyDescent="0.2">
      <c r="G131" s="623"/>
    </row>
    <row r="132" spans="7:7" s="1" customFormat="1" x14ac:dyDescent="0.2">
      <c r="G132" s="623"/>
    </row>
    <row r="133" spans="7:7" s="1" customFormat="1" x14ac:dyDescent="0.2">
      <c r="G133" s="623"/>
    </row>
    <row r="134" spans="7:7" s="1" customFormat="1" x14ac:dyDescent="0.2">
      <c r="G134" s="623"/>
    </row>
    <row r="135" spans="7:7" s="1" customFormat="1" x14ac:dyDescent="0.2">
      <c r="G135" s="623"/>
    </row>
    <row r="136" spans="7:7" s="1" customFormat="1" x14ac:dyDescent="0.2">
      <c r="G136" s="623"/>
    </row>
    <row r="137" spans="7:7" s="1" customFormat="1" x14ac:dyDescent="0.2">
      <c r="G137" s="623"/>
    </row>
    <row r="138" spans="7:7" s="1" customFormat="1" x14ac:dyDescent="0.2">
      <c r="G138" s="623"/>
    </row>
    <row r="139" spans="7:7" s="1" customFormat="1" x14ac:dyDescent="0.2">
      <c r="G139" s="623"/>
    </row>
    <row r="140" spans="7:7" s="1" customFormat="1" x14ac:dyDescent="0.2">
      <c r="G140" s="623"/>
    </row>
    <row r="141" spans="7:7" s="1" customFormat="1" x14ac:dyDescent="0.2">
      <c r="G141" s="623"/>
    </row>
    <row r="142" spans="7:7" s="1" customFormat="1" x14ac:dyDescent="0.2">
      <c r="G142" s="623"/>
    </row>
    <row r="143" spans="7:7" s="1" customFormat="1" x14ac:dyDescent="0.2">
      <c r="G143" s="623"/>
    </row>
    <row r="144" spans="7:7" s="1" customFormat="1" x14ac:dyDescent="0.2">
      <c r="G144" s="623"/>
    </row>
    <row r="145" spans="7:7" s="1" customFormat="1" x14ac:dyDescent="0.2">
      <c r="G145" s="623"/>
    </row>
    <row r="146" spans="7:7" s="1" customFormat="1" x14ac:dyDescent="0.2">
      <c r="G146" s="623"/>
    </row>
    <row r="147" spans="7:7" s="1" customFormat="1" x14ac:dyDescent="0.2">
      <c r="G147" s="623"/>
    </row>
    <row r="148" spans="7:7" s="1" customFormat="1" x14ac:dyDescent="0.2">
      <c r="G148" s="623"/>
    </row>
    <row r="149" spans="7:7" s="1" customFormat="1" x14ac:dyDescent="0.2">
      <c r="G149" s="623"/>
    </row>
    <row r="150" spans="7:7" s="1" customFormat="1" x14ac:dyDescent="0.2">
      <c r="G150" s="623"/>
    </row>
    <row r="151" spans="7:7" s="1" customFormat="1" x14ac:dyDescent="0.2">
      <c r="G151" s="623"/>
    </row>
    <row r="152" spans="7:7" s="1" customFormat="1" x14ac:dyDescent="0.2">
      <c r="G152" s="623"/>
    </row>
    <row r="153" spans="7:7" s="1" customFormat="1" x14ac:dyDescent="0.2">
      <c r="G153" s="623"/>
    </row>
    <row r="154" spans="7:7" s="1" customFormat="1" x14ac:dyDescent="0.2">
      <c r="G154" s="623"/>
    </row>
    <row r="155" spans="7:7" s="1" customFormat="1" x14ac:dyDescent="0.2">
      <c r="G155" s="623"/>
    </row>
    <row r="156" spans="7:7" s="1" customFormat="1" x14ac:dyDescent="0.2">
      <c r="G156" s="623"/>
    </row>
    <row r="157" spans="7:7" s="1" customFormat="1" x14ac:dyDescent="0.2">
      <c r="G157" s="623"/>
    </row>
    <row r="158" spans="7:7" s="1" customFormat="1" x14ac:dyDescent="0.2">
      <c r="G158" s="623"/>
    </row>
    <row r="159" spans="7:7" s="1" customFormat="1" x14ac:dyDescent="0.2">
      <c r="G159" s="623"/>
    </row>
    <row r="160" spans="7:7" s="1" customFormat="1" x14ac:dyDescent="0.2">
      <c r="G160" s="623"/>
    </row>
    <row r="161" spans="7:7" s="1" customFormat="1" x14ac:dyDescent="0.2">
      <c r="G161" s="623"/>
    </row>
    <row r="162" spans="7:7" s="1" customFormat="1" x14ac:dyDescent="0.2">
      <c r="G162" s="623"/>
    </row>
    <row r="163" spans="7:7" s="1" customFormat="1" x14ac:dyDescent="0.2">
      <c r="G163" s="623"/>
    </row>
    <row r="164" spans="7:7" s="1" customFormat="1" x14ac:dyDescent="0.2">
      <c r="G164" s="623"/>
    </row>
    <row r="165" spans="7:7" s="1" customFormat="1" x14ac:dyDescent="0.2">
      <c r="G165" s="623"/>
    </row>
    <row r="166" spans="7:7" s="1" customFormat="1" x14ac:dyDescent="0.2">
      <c r="G166" s="623"/>
    </row>
    <row r="167" spans="7:7" s="1" customFormat="1" x14ac:dyDescent="0.2">
      <c r="G167" s="623"/>
    </row>
    <row r="168" spans="7:7" s="1" customFormat="1" x14ac:dyDescent="0.2">
      <c r="G168" s="623"/>
    </row>
    <row r="169" spans="7:7" s="1" customFormat="1" x14ac:dyDescent="0.2">
      <c r="G169" s="623"/>
    </row>
    <row r="170" spans="7:7" s="1" customFormat="1" x14ac:dyDescent="0.2">
      <c r="G170" s="623"/>
    </row>
    <row r="171" spans="7:7" s="1" customFormat="1" x14ac:dyDescent="0.2">
      <c r="G171" s="623"/>
    </row>
    <row r="172" spans="7:7" s="1" customFormat="1" x14ac:dyDescent="0.2">
      <c r="G172" s="623"/>
    </row>
    <row r="173" spans="7:7" s="1" customFormat="1" x14ac:dyDescent="0.2">
      <c r="G173" s="623"/>
    </row>
    <row r="174" spans="7:7" s="1" customFormat="1" x14ac:dyDescent="0.2">
      <c r="G174" s="623"/>
    </row>
    <row r="175" spans="7:7" s="1" customFormat="1" x14ac:dyDescent="0.2">
      <c r="G175" s="623"/>
    </row>
    <row r="176" spans="7:7" s="1" customFormat="1" x14ac:dyDescent="0.2">
      <c r="G176" s="623"/>
    </row>
    <row r="177" spans="7:7" s="1" customFormat="1" x14ac:dyDescent="0.2">
      <c r="G177" s="623"/>
    </row>
    <row r="178" spans="7:7" s="1" customFormat="1" x14ac:dyDescent="0.2">
      <c r="G178" s="623"/>
    </row>
    <row r="179" spans="7:7" s="1" customFormat="1" x14ac:dyDescent="0.2">
      <c r="G179" s="623"/>
    </row>
    <row r="180" spans="7:7" s="1" customFormat="1" x14ac:dyDescent="0.2">
      <c r="G180" s="623"/>
    </row>
    <row r="181" spans="7:7" s="1" customFormat="1" x14ac:dyDescent="0.2">
      <c r="G181" s="623"/>
    </row>
    <row r="182" spans="7:7" s="1" customFormat="1" x14ac:dyDescent="0.2">
      <c r="G182" s="623"/>
    </row>
    <row r="183" spans="7:7" s="1" customFormat="1" x14ac:dyDescent="0.2">
      <c r="G183" s="623"/>
    </row>
    <row r="184" spans="7:7" s="1" customFormat="1" x14ac:dyDescent="0.2">
      <c r="G184" s="623"/>
    </row>
    <row r="185" spans="7:7" s="1" customFormat="1" x14ac:dyDescent="0.2">
      <c r="G185" s="623"/>
    </row>
    <row r="186" spans="7:7" s="1" customFormat="1" x14ac:dyDescent="0.2">
      <c r="G186" s="623"/>
    </row>
    <row r="187" spans="7:7" s="1" customFormat="1" x14ac:dyDescent="0.2">
      <c r="G187" s="623"/>
    </row>
    <row r="188" spans="7:7" s="1" customFormat="1" x14ac:dyDescent="0.2">
      <c r="G188" s="623"/>
    </row>
    <row r="189" spans="7:7" s="1" customFormat="1" x14ac:dyDescent="0.2">
      <c r="G189" s="623"/>
    </row>
    <row r="190" spans="7:7" s="1" customFormat="1" x14ac:dyDescent="0.2">
      <c r="G190" s="623"/>
    </row>
    <row r="191" spans="7:7" s="1" customFormat="1" x14ac:dyDescent="0.2">
      <c r="G191" s="623"/>
    </row>
    <row r="192" spans="7:7" s="1" customFormat="1" x14ac:dyDescent="0.2">
      <c r="G192" s="623"/>
    </row>
    <row r="193" spans="7:7" s="1" customFormat="1" x14ac:dyDescent="0.2">
      <c r="G193" s="623"/>
    </row>
    <row r="194" spans="7:7" s="1" customFormat="1" x14ac:dyDescent="0.2">
      <c r="G194" s="623"/>
    </row>
    <row r="195" spans="7:7" s="1" customFormat="1" x14ac:dyDescent="0.2">
      <c r="G195" s="623"/>
    </row>
    <row r="196" spans="7:7" s="1" customFormat="1" x14ac:dyDescent="0.2">
      <c r="G196" s="623"/>
    </row>
    <row r="197" spans="7:7" s="1" customFormat="1" x14ac:dyDescent="0.2">
      <c r="G197" s="623"/>
    </row>
    <row r="198" spans="7:7" s="1" customFormat="1" x14ac:dyDescent="0.2">
      <c r="G198" s="623"/>
    </row>
    <row r="199" spans="7:7" s="1" customFormat="1" x14ac:dyDescent="0.2">
      <c r="G199" s="623"/>
    </row>
    <row r="200" spans="7:7" s="1" customFormat="1" x14ac:dyDescent="0.2">
      <c r="G200" s="623"/>
    </row>
    <row r="201" spans="7:7" s="1" customFormat="1" x14ac:dyDescent="0.2">
      <c r="G201" s="623"/>
    </row>
    <row r="202" spans="7:7" s="1" customFormat="1" x14ac:dyDescent="0.2">
      <c r="G202" s="623"/>
    </row>
    <row r="203" spans="7:7" s="1" customFormat="1" x14ac:dyDescent="0.2">
      <c r="G203" s="623"/>
    </row>
    <row r="204" spans="7:7" s="1" customFormat="1" x14ac:dyDescent="0.2">
      <c r="G204" s="623"/>
    </row>
    <row r="205" spans="7:7" s="1" customFormat="1" x14ac:dyDescent="0.2">
      <c r="G205" s="623"/>
    </row>
    <row r="206" spans="7:7" s="1" customFormat="1" x14ac:dyDescent="0.2">
      <c r="G206" s="623"/>
    </row>
    <row r="207" spans="7:7" s="1" customFormat="1" x14ac:dyDescent="0.2">
      <c r="G207" s="623"/>
    </row>
    <row r="208" spans="7:7" s="1" customFormat="1" x14ac:dyDescent="0.2">
      <c r="G208" s="623"/>
    </row>
    <row r="209" spans="7:7" s="1" customFormat="1" x14ac:dyDescent="0.2">
      <c r="G209" s="623"/>
    </row>
    <row r="210" spans="7:7" s="1" customFormat="1" x14ac:dyDescent="0.2">
      <c r="G210" s="623"/>
    </row>
    <row r="211" spans="7:7" s="1" customFormat="1" x14ac:dyDescent="0.2">
      <c r="G211" s="623"/>
    </row>
    <row r="212" spans="7:7" s="1" customFormat="1" x14ac:dyDescent="0.2">
      <c r="G212" s="623"/>
    </row>
    <row r="213" spans="7:7" s="1" customFormat="1" x14ac:dyDescent="0.2">
      <c r="G213" s="623"/>
    </row>
    <row r="214" spans="7:7" s="1" customFormat="1" x14ac:dyDescent="0.2">
      <c r="G214" s="623"/>
    </row>
    <row r="215" spans="7:7" s="1" customFormat="1" x14ac:dyDescent="0.2">
      <c r="G215" s="623"/>
    </row>
    <row r="216" spans="7:7" s="1" customFormat="1" x14ac:dyDescent="0.2">
      <c r="G216" s="623"/>
    </row>
    <row r="217" spans="7:7" s="1" customFormat="1" x14ac:dyDescent="0.2">
      <c r="G217" s="623"/>
    </row>
    <row r="218" spans="7:7" s="1" customFormat="1" x14ac:dyDescent="0.2">
      <c r="G218" s="623"/>
    </row>
    <row r="219" spans="7:7" s="1" customFormat="1" x14ac:dyDescent="0.2">
      <c r="G219" s="623"/>
    </row>
    <row r="220" spans="7:7" s="1" customFormat="1" x14ac:dyDescent="0.2">
      <c r="G220" s="623"/>
    </row>
    <row r="221" spans="7:7" s="1" customFormat="1" x14ac:dyDescent="0.2">
      <c r="G221" s="623"/>
    </row>
    <row r="222" spans="7:7" s="1" customFormat="1" x14ac:dyDescent="0.2">
      <c r="G222" s="623"/>
    </row>
    <row r="223" spans="7:7" s="1" customFormat="1" x14ac:dyDescent="0.2">
      <c r="G223" s="623"/>
    </row>
    <row r="224" spans="7:7" s="1" customFormat="1" x14ac:dyDescent="0.2">
      <c r="G224" s="623"/>
    </row>
    <row r="225" spans="7:7" s="1" customFormat="1" x14ac:dyDescent="0.2">
      <c r="G225" s="623"/>
    </row>
    <row r="226" spans="7:7" s="1" customFormat="1" x14ac:dyDescent="0.2">
      <c r="G226" s="623"/>
    </row>
    <row r="227" spans="7:7" s="1" customFormat="1" x14ac:dyDescent="0.2">
      <c r="G227" s="623"/>
    </row>
    <row r="228" spans="7:7" s="1" customFormat="1" x14ac:dyDescent="0.2">
      <c r="G228" s="623"/>
    </row>
    <row r="229" spans="7:7" s="1" customFormat="1" x14ac:dyDescent="0.2">
      <c r="G229" s="623"/>
    </row>
    <row r="230" spans="7:7" s="1" customFormat="1" x14ac:dyDescent="0.2">
      <c r="G230" s="623"/>
    </row>
    <row r="231" spans="7:7" s="1" customFormat="1" x14ac:dyDescent="0.2">
      <c r="G231" s="623"/>
    </row>
    <row r="232" spans="7:7" s="1" customFormat="1" x14ac:dyDescent="0.2">
      <c r="G232" s="623"/>
    </row>
    <row r="233" spans="7:7" s="1" customFormat="1" x14ac:dyDescent="0.2">
      <c r="G233" s="623"/>
    </row>
    <row r="234" spans="7:7" s="1" customFormat="1" x14ac:dyDescent="0.2">
      <c r="G234" s="623"/>
    </row>
    <row r="235" spans="7:7" s="1" customFormat="1" x14ac:dyDescent="0.2">
      <c r="G235" s="623"/>
    </row>
    <row r="236" spans="7:7" s="1" customFormat="1" x14ac:dyDescent="0.2">
      <c r="G236" s="623"/>
    </row>
    <row r="237" spans="7:7" s="1" customFormat="1" x14ac:dyDescent="0.2">
      <c r="G237" s="623"/>
    </row>
    <row r="238" spans="7:7" s="1" customFormat="1" x14ac:dyDescent="0.2">
      <c r="G238" s="623"/>
    </row>
    <row r="239" spans="7:7" s="1" customFormat="1" x14ac:dyDescent="0.2">
      <c r="G239" s="623"/>
    </row>
    <row r="240" spans="7:7" s="1" customFormat="1" x14ac:dyDescent="0.2">
      <c r="G240" s="623"/>
    </row>
    <row r="241" spans="7:7" s="1" customFormat="1" x14ac:dyDescent="0.2">
      <c r="G241" s="623"/>
    </row>
    <row r="242" spans="7:7" s="1" customFormat="1" x14ac:dyDescent="0.2">
      <c r="G242" s="623"/>
    </row>
    <row r="243" spans="7:7" s="1" customFormat="1" x14ac:dyDescent="0.2">
      <c r="G243" s="623"/>
    </row>
    <row r="244" spans="7:7" s="1" customFormat="1" x14ac:dyDescent="0.2">
      <c r="G244" s="623"/>
    </row>
    <row r="245" spans="7:7" s="1" customFormat="1" x14ac:dyDescent="0.2">
      <c r="G245" s="623"/>
    </row>
    <row r="246" spans="7:7" s="1" customFormat="1" x14ac:dyDescent="0.2">
      <c r="G246" s="623"/>
    </row>
    <row r="247" spans="7:7" s="1" customFormat="1" x14ac:dyDescent="0.2">
      <c r="G247" s="623"/>
    </row>
    <row r="248" spans="7:7" s="1" customFormat="1" x14ac:dyDescent="0.2">
      <c r="G248" s="623"/>
    </row>
    <row r="249" spans="7:7" s="1" customFormat="1" x14ac:dyDescent="0.2">
      <c r="G249" s="623"/>
    </row>
    <row r="250" spans="7:7" s="1" customFormat="1" x14ac:dyDescent="0.2">
      <c r="G250" s="623"/>
    </row>
    <row r="251" spans="7:7" s="1" customFormat="1" x14ac:dyDescent="0.2">
      <c r="G251" s="623"/>
    </row>
    <row r="252" spans="7:7" s="1" customFormat="1" x14ac:dyDescent="0.2">
      <c r="G252" s="623"/>
    </row>
    <row r="253" spans="7:7" s="1" customFormat="1" x14ac:dyDescent="0.2">
      <c r="G253" s="623"/>
    </row>
    <row r="254" spans="7:7" s="1" customFormat="1" x14ac:dyDescent="0.2">
      <c r="G254" s="623"/>
    </row>
    <row r="255" spans="7:7" s="1" customFormat="1" x14ac:dyDescent="0.2">
      <c r="G255" s="623"/>
    </row>
    <row r="256" spans="7:7" s="1" customFormat="1" x14ac:dyDescent="0.2">
      <c r="G256" s="623"/>
    </row>
    <row r="257" spans="7:7" s="1" customFormat="1" x14ac:dyDescent="0.2">
      <c r="G257" s="623"/>
    </row>
    <row r="258" spans="7:7" s="1" customFormat="1" x14ac:dyDescent="0.2">
      <c r="G258" s="623"/>
    </row>
    <row r="259" spans="7:7" s="1" customFormat="1" x14ac:dyDescent="0.2">
      <c r="G259" s="623"/>
    </row>
    <row r="260" spans="7:7" s="1" customFormat="1" x14ac:dyDescent="0.2">
      <c r="G260" s="623"/>
    </row>
    <row r="261" spans="7:7" s="1" customFormat="1" x14ac:dyDescent="0.2">
      <c r="G261" s="623"/>
    </row>
    <row r="262" spans="7:7" s="1" customFormat="1" x14ac:dyDescent="0.2">
      <c r="G262" s="623"/>
    </row>
    <row r="263" spans="7:7" s="1" customFormat="1" x14ac:dyDescent="0.2">
      <c r="G263" s="623"/>
    </row>
    <row r="264" spans="7:7" s="1" customFormat="1" x14ac:dyDescent="0.2">
      <c r="G264" s="623"/>
    </row>
    <row r="265" spans="7:7" s="1" customFormat="1" x14ac:dyDescent="0.2">
      <c r="G265" s="623"/>
    </row>
    <row r="266" spans="7:7" s="1" customFormat="1" x14ac:dyDescent="0.2">
      <c r="G266" s="623"/>
    </row>
    <row r="267" spans="7:7" s="1" customFormat="1" x14ac:dyDescent="0.2">
      <c r="G267" s="623"/>
    </row>
    <row r="268" spans="7:7" s="1" customFormat="1" x14ac:dyDescent="0.2">
      <c r="G268" s="623"/>
    </row>
    <row r="269" spans="7:7" s="1" customFormat="1" x14ac:dyDescent="0.2">
      <c r="G269" s="623"/>
    </row>
    <row r="270" spans="7:7" s="1" customFormat="1" x14ac:dyDescent="0.2">
      <c r="G270" s="623"/>
    </row>
    <row r="271" spans="7:7" s="1" customFormat="1" x14ac:dyDescent="0.2">
      <c r="G271" s="623"/>
    </row>
    <row r="272" spans="7:7" s="1" customFormat="1" x14ac:dyDescent="0.2">
      <c r="G272" s="623"/>
    </row>
    <row r="273" spans="7:7" s="1" customFormat="1" x14ac:dyDescent="0.2">
      <c r="G273" s="623"/>
    </row>
    <row r="274" spans="7:7" s="1" customFormat="1" x14ac:dyDescent="0.2">
      <c r="G274" s="623"/>
    </row>
    <row r="275" spans="7:7" s="1" customFormat="1" x14ac:dyDescent="0.2">
      <c r="G275" s="623"/>
    </row>
    <row r="276" spans="7:7" s="1" customFormat="1" x14ac:dyDescent="0.2">
      <c r="G276" s="623"/>
    </row>
    <row r="277" spans="7:7" s="1" customFormat="1" x14ac:dyDescent="0.2">
      <c r="G277" s="623"/>
    </row>
    <row r="278" spans="7:7" s="1" customFormat="1" x14ac:dyDescent="0.2">
      <c r="G278" s="623"/>
    </row>
    <row r="279" spans="7:7" s="1" customFormat="1" x14ac:dyDescent="0.2">
      <c r="G279" s="623"/>
    </row>
    <row r="280" spans="7:7" s="1" customFormat="1" x14ac:dyDescent="0.2">
      <c r="G280" s="623"/>
    </row>
    <row r="281" spans="7:7" s="1" customFormat="1" x14ac:dyDescent="0.2">
      <c r="G281" s="623"/>
    </row>
    <row r="282" spans="7:7" s="1" customFormat="1" x14ac:dyDescent="0.2">
      <c r="G282" s="623"/>
    </row>
    <row r="283" spans="7:7" s="1" customFormat="1" x14ac:dyDescent="0.2">
      <c r="G283" s="623"/>
    </row>
    <row r="284" spans="7:7" s="1" customFormat="1" x14ac:dyDescent="0.2">
      <c r="G284" s="623"/>
    </row>
    <row r="285" spans="7:7" s="1" customFormat="1" x14ac:dyDescent="0.2">
      <c r="G285" s="623"/>
    </row>
    <row r="286" spans="7:7" s="1" customFormat="1" x14ac:dyDescent="0.2">
      <c r="G286" s="623"/>
    </row>
    <row r="287" spans="7:7" s="1" customFormat="1" x14ac:dyDescent="0.2">
      <c r="G287" s="623"/>
    </row>
    <row r="288" spans="7:7" s="1" customFormat="1" x14ac:dyDescent="0.2">
      <c r="G288" s="623"/>
    </row>
    <row r="289" spans="7:7" s="1" customFormat="1" x14ac:dyDescent="0.2">
      <c r="G289" s="623"/>
    </row>
    <row r="290" spans="7:7" s="1" customFormat="1" x14ac:dyDescent="0.2">
      <c r="G290" s="623"/>
    </row>
    <row r="291" spans="7:7" s="1" customFormat="1" x14ac:dyDescent="0.2">
      <c r="G291" s="623"/>
    </row>
    <row r="292" spans="7:7" s="1" customFormat="1" x14ac:dyDescent="0.2">
      <c r="G292" s="623"/>
    </row>
    <row r="293" spans="7:7" s="1" customFormat="1" x14ac:dyDescent="0.2">
      <c r="G293" s="623"/>
    </row>
    <row r="294" spans="7:7" s="1" customFormat="1" x14ac:dyDescent="0.2">
      <c r="G294" s="623"/>
    </row>
    <row r="295" spans="7:7" s="1" customFormat="1" x14ac:dyDescent="0.2">
      <c r="G295" s="623"/>
    </row>
    <row r="296" spans="7:7" s="1" customFormat="1" x14ac:dyDescent="0.2">
      <c r="G296" s="623"/>
    </row>
    <row r="297" spans="7:7" s="1" customFormat="1" x14ac:dyDescent="0.2">
      <c r="G297" s="623"/>
    </row>
    <row r="298" spans="7:7" s="1" customFormat="1" x14ac:dyDescent="0.2">
      <c r="G298" s="623"/>
    </row>
    <row r="299" spans="7:7" s="1" customFormat="1" x14ac:dyDescent="0.2">
      <c r="G299" s="623"/>
    </row>
    <row r="300" spans="7:7" s="1" customFormat="1" x14ac:dyDescent="0.2">
      <c r="G300" s="623"/>
    </row>
    <row r="301" spans="7:7" s="1" customFormat="1" x14ac:dyDescent="0.2">
      <c r="G301" s="623"/>
    </row>
    <row r="302" spans="7:7" s="1" customFormat="1" x14ac:dyDescent="0.2">
      <c r="G302" s="623"/>
    </row>
    <row r="303" spans="7:7" s="1" customFormat="1" x14ac:dyDescent="0.2">
      <c r="G303" s="623"/>
    </row>
    <row r="304" spans="7:7" s="1" customFormat="1" x14ac:dyDescent="0.2">
      <c r="G304" s="623"/>
    </row>
    <row r="305" spans="7:7" s="1" customFormat="1" x14ac:dyDescent="0.2">
      <c r="G305" s="623"/>
    </row>
    <row r="306" spans="7:7" s="1" customFormat="1" x14ac:dyDescent="0.2">
      <c r="G306" s="623"/>
    </row>
    <row r="307" spans="7:7" s="1" customFormat="1" x14ac:dyDescent="0.2">
      <c r="G307" s="623"/>
    </row>
    <row r="308" spans="7:7" s="1" customFormat="1" x14ac:dyDescent="0.2">
      <c r="G308" s="623"/>
    </row>
    <row r="309" spans="7:7" s="1" customFormat="1" x14ac:dyDescent="0.2">
      <c r="G309" s="623"/>
    </row>
    <row r="310" spans="7:7" s="1" customFormat="1" x14ac:dyDescent="0.2">
      <c r="G310" s="623"/>
    </row>
    <row r="311" spans="7:7" s="1" customFormat="1" x14ac:dyDescent="0.2">
      <c r="G311" s="623"/>
    </row>
    <row r="312" spans="7:7" s="1" customFormat="1" x14ac:dyDescent="0.2">
      <c r="G312" s="623"/>
    </row>
    <row r="313" spans="7:7" s="1" customFormat="1" x14ac:dyDescent="0.2">
      <c r="G313" s="623"/>
    </row>
    <row r="314" spans="7:7" s="1" customFormat="1" x14ac:dyDescent="0.2">
      <c r="G314" s="623"/>
    </row>
    <row r="315" spans="7:7" s="1" customFormat="1" x14ac:dyDescent="0.2">
      <c r="G315" s="623"/>
    </row>
    <row r="316" spans="7:7" s="1" customFormat="1" x14ac:dyDescent="0.2">
      <c r="G316" s="623"/>
    </row>
    <row r="317" spans="7:7" s="1" customFormat="1" x14ac:dyDescent="0.2">
      <c r="G317" s="623"/>
    </row>
    <row r="318" spans="7:7" s="1" customFormat="1" x14ac:dyDescent="0.2">
      <c r="G318" s="623"/>
    </row>
    <row r="319" spans="7:7" s="1" customFormat="1" x14ac:dyDescent="0.2">
      <c r="G319" s="623"/>
    </row>
    <row r="320" spans="7:7" s="1" customFormat="1" x14ac:dyDescent="0.2">
      <c r="G320" s="623"/>
    </row>
    <row r="321" spans="7:7" s="1" customFormat="1" x14ac:dyDescent="0.2">
      <c r="G321" s="623"/>
    </row>
    <row r="322" spans="7:7" s="1" customFormat="1" x14ac:dyDescent="0.2">
      <c r="G322" s="623"/>
    </row>
    <row r="323" spans="7:7" s="1" customFormat="1" x14ac:dyDescent="0.2">
      <c r="G323" s="623"/>
    </row>
    <row r="324" spans="7:7" s="1" customFormat="1" x14ac:dyDescent="0.2">
      <c r="G324" s="623"/>
    </row>
    <row r="325" spans="7:7" s="1" customFormat="1" x14ac:dyDescent="0.2">
      <c r="G325" s="623"/>
    </row>
    <row r="326" spans="7:7" s="1" customFormat="1" x14ac:dyDescent="0.2">
      <c r="G326" s="623"/>
    </row>
    <row r="327" spans="7:7" s="1" customFormat="1" x14ac:dyDescent="0.2">
      <c r="G327" s="623"/>
    </row>
    <row r="328" spans="7:7" s="1" customFormat="1" x14ac:dyDescent="0.2">
      <c r="G328" s="623"/>
    </row>
    <row r="329" spans="7:7" s="1" customFormat="1" x14ac:dyDescent="0.2">
      <c r="G329" s="623"/>
    </row>
    <row r="330" spans="7:7" s="1" customFormat="1" x14ac:dyDescent="0.2">
      <c r="G330" s="623"/>
    </row>
    <row r="331" spans="7:7" s="1" customFormat="1" x14ac:dyDescent="0.2">
      <c r="G331" s="623"/>
    </row>
    <row r="332" spans="7:7" s="1" customFormat="1" x14ac:dyDescent="0.2">
      <c r="G332" s="623"/>
    </row>
    <row r="333" spans="7:7" s="1" customFormat="1" x14ac:dyDescent="0.2">
      <c r="G333" s="623"/>
    </row>
    <row r="334" spans="7:7" s="1" customFormat="1" x14ac:dyDescent="0.2">
      <c r="G334" s="623"/>
    </row>
    <row r="335" spans="7:7" s="1" customFormat="1" x14ac:dyDescent="0.2">
      <c r="G335" s="623"/>
    </row>
    <row r="336" spans="7:7" s="1" customFormat="1" x14ac:dyDescent="0.2">
      <c r="G336" s="623"/>
    </row>
    <row r="337" spans="7:7" s="1" customFormat="1" x14ac:dyDescent="0.2">
      <c r="G337" s="623"/>
    </row>
    <row r="338" spans="7:7" s="1" customFormat="1" x14ac:dyDescent="0.2">
      <c r="G338" s="623"/>
    </row>
    <row r="339" spans="7:7" s="1" customFormat="1" x14ac:dyDescent="0.2">
      <c r="G339" s="623"/>
    </row>
    <row r="340" spans="7:7" s="1" customFormat="1" x14ac:dyDescent="0.2">
      <c r="G340" s="623"/>
    </row>
    <row r="341" spans="7:7" s="1" customFormat="1" x14ac:dyDescent="0.2">
      <c r="G341" s="623"/>
    </row>
  </sheetData>
  <mergeCells count="8">
    <mergeCell ref="A42:G42"/>
    <mergeCell ref="A43:I45"/>
    <mergeCell ref="A1:G2"/>
    <mergeCell ref="C3:D3"/>
    <mergeCell ref="E3:F3"/>
    <mergeCell ref="A3:A4"/>
    <mergeCell ref="B3:B4"/>
    <mergeCell ref="G3:I3"/>
  </mergeCells>
  <conditionalFormatting sqref="C10">
    <cfRule type="cellIs" dxfId="49" priority="69" operator="equal">
      <formula>0</formula>
    </cfRule>
    <cfRule type="cellIs" dxfId="48" priority="70" operator="between">
      <formula>0</formula>
      <formula>0.5</formula>
    </cfRule>
    <cfRule type="cellIs" dxfId="47" priority="71" operator="between">
      <formula>0</formula>
      <formula>0.49</formula>
    </cfRule>
  </conditionalFormatting>
  <conditionalFormatting sqref="I11">
    <cfRule type="cellIs" dxfId="46" priority="65" operator="between">
      <formula>0</formula>
      <formula>0.5</formula>
    </cfRule>
    <cfRule type="cellIs" dxfId="45" priority="66" operator="between">
      <formula>0</formula>
      <formula>0.49</formula>
    </cfRule>
  </conditionalFormatting>
  <conditionalFormatting sqref="I12">
    <cfRule type="cellIs" dxfId="44" priority="59" operator="between">
      <formula>0</formula>
      <formula>0.5</formula>
    </cfRule>
    <cfRule type="cellIs" dxfId="43" priority="60" operator="between">
      <formula>0</formula>
      <formula>0.49</formula>
    </cfRule>
  </conditionalFormatting>
  <conditionalFormatting sqref="I17">
    <cfRule type="cellIs" dxfId="42" priority="33" operator="between">
      <formula>0</formula>
      <formula>0.5</formula>
    </cfRule>
    <cfRule type="cellIs" dxfId="41" priority="34" operator="between">
      <formula>0</formula>
      <formula>0.49</formula>
    </cfRule>
  </conditionalFormatting>
  <conditionalFormatting sqref="I29">
    <cfRule type="cellIs" dxfId="40" priority="7" operator="between">
      <formula>0</formula>
      <formula>0.5</formula>
    </cfRule>
    <cfRule type="cellIs" dxfId="39" priority="8" operator="between">
      <formula>0</formula>
      <formula>0.49</formula>
    </cfRule>
  </conditionalFormatting>
  <conditionalFormatting sqref="I35">
    <cfRule type="cellIs" dxfId="38" priority="5" operator="between">
      <formula>0</formula>
      <formula>0.5</formula>
    </cfRule>
    <cfRule type="cellIs" dxfId="37" priority="6" operator="between">
      <formula>0</formula>
      <formula>0.49</formula>
    </cfRule>
  </conditionalFormatting>
  <conditionalFormatting sqref="I31:I32 I34">
    <cfRule type="cellIs" dxfId="36" priority="3" operator="between">
      <formula>0</formula>
      <formula>0.5</formula>
    </cfRule>
    <cfRule type="cellIs" dxfId="35" priority="4" operator="between">
      <formula>0</formula>
      <formula>0.49</formula>
    </cfRule>
  </conditionalFormatting>
  <conditionalFormatting sqref="C5">
    <cfRule type="cellIs" dxfId="34" priority="1" operator="between">
      <formula>0</formula>
      <formula>0.5</formula>
    </cfRule>
    <cfRule type="cellIs" dxfId="33"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796" t="s">
        <v>341</v>
      </c>
      <c r="B1" s="796"/>
      <c r="C1" s="796"/>
      <c r="D1" s="796"/>
      <c r="E1" s="796"/>
      <c r="F1" s="796"/>
      <c r="G1" s="1"/>
      <c r="H1" s="1"/>
      <c r="I1" s="1"/>
    </row>
    <row r="2" spans="1:12" x14ac:dyDescent="0.2">
      <c r="A2" s="797"/>
      <c r="B2" s="797"/>
      <c r="C2" s="797"/>
      <c r="D2" s="797"/>
      <c r="E2" s="797"/>
      <c r="F2" s="797"/>
      <c r="G2" s="10"/>
      <c r="H2" s="55" t="s">
        <v>467</v>
      </c>
      <c r="I2" s="1"/>
    </row>
    <row r="3" spans="1:12" x14ac:dyDescent="0.2">
      <c r="A3" s="11"/>
      <c r="B3" s="764">
        <f>INDICE!A3</f>
        <v>44774</v>
      </c>
      <c r="C3" s="765">
        <v>41671</v>
      </c>
      <c r="D3" s="765" t="s">
        <v>115</v>
      </c>
      <c r="E3" s="765"/>
      <c r="F3" s="765" t="s">
        <v>116</v>
      </c>
      <c r="G3" s="765"/>
      <c r="H3" s="765"/>
      <c r="I3" s="1"/>
    </row>
    <row r="4" spans="1:12" x14ac:dyDescent="0.2">
      <c r="A4" s="260"/>
      <c r="B4" s="82" t="s">
        <v>54</v>
      </c>
      <c r="C4" s="82" t="s">
        <v>421</v>
      </c>
      <c r="D4" s="82" t="s">
        <v>54</v>
      </c>
      <c r="E4" s="82" t="s">
        <v>421</v>
      </c>
      <c r="F4" s="82" t="s">
        <v>54</v>
      </c>
      <c r="G4" s="83" t="s">
        <v>421</v>
      </c>
      <c r="H4" s="83" t="s">
        <v>106</v>
      </c>
      <c r="I4" s="55"/>
    </row>
    <row r="5" spans="1:12" ht="14.1" customHeight="1" x14ac:dyDescent="0.2">
      <c r="A5" s="490" t="s">
        <v>329</v>
      </c>
      <c r="B5" s="233">
        <v>2315.28629</v>
      </c>
      <c r="C5" s="679">
        <v>94.303938712618233</v>
      </c>
      <c r="D5" s="233">
        <v>27293.372890000002</v>
      </c>
      <c r="E5" s="234">
        <v>99.656830858300566</v>
      </c>
      <c r="F5" s="233">
        <v>32384.508300000005</v>
      </c>
      <c r="G5" s="234">
        <v>71.110962965919754</v>
      </c>
      <c r="H5" s="234">
        <v>62.63887767192373</v>
      </c>
      <c r="I5" s="1"/>
    </row>
    <row r="6" spans="1:12" x14ac:dyDescent="0.2">
      <c r="A6" s="3" t="s">
        <v>331</v>
      </c>
      <c r="B6" s="437">
        <v>119.45</v>
      </c>
      <c r="C6" s="445" t="s">
        <v>142</v>
      </c>
      <c r="D6" s="437">
        <v>351.45</v>
      </c>
      <c r="E6" s="445" t="s">
        <v>142</v>
      </c>
      <c r="F6" s="437">
        <v>351.45</v>
      </c>
      <c r="G6" s="445" t="s">
        <v>142</v>
      </c>
      <c r="H6" s="445">
        <v>0.67978285647763204</v>
      </c>
      <c r="I6" s="1"/>
    </row>
    <row r="7" spans="1:12" x14ac:dyDescent="0.2">
      <c r="A7" s="3" t="s">
        <v>519</v>
      </c>
      <c r="B7" s="439">
        <v>598.98352</v>
      </c>
      <c r="C7" s="445">
        <v>103.95412206707437</v>
      </c>
      <c r="D7" s="439">
        <v>1637.07419</v>
      </c>
      <c r="E7" s="445">
        <v>-41.257492631468565</v>
      </c>
      <c r="F7" s="439">
        <v>3816.2465000000002</v>
      </c>
      <c r="G7" s="445">
        <v>-34.373710752846357</v>
      </c>
      <c r="H7" s="445">
        <v>7.3814737424747952</v>
      </c>
      <c r="I7" s="166"/>
      <c r="J7" s="166"/>
    </row>
    <row r="8" spans="1:12" x14ac:dyDescent="0.2">
      <c r="A8" s="3" t="s">
        <v>520</v>
      </c>
      <c r="B8" s="439">
        <v>1596.8527700000002</v>
      </c>
      <c r="C8" s="445">
        <v>77.8441856206056</v>
      </c>
      <c r="D8" s="439">
        <v>25304.848700000002</v>
      </c>
      <c r="E8" s="445">
        <v>132.51128551106467</v>
      </c>
      <c r="F8" s="439">
        <v>28216.811800000003</v>
      </c>
      <c r="G8" s="445">
        <v>115.2162855225813</v>
      </c>
      <c r="H8" s="445">
        <v>54.577621072971304</v>
      </c>
      <c r="I8" s="166"/>
      <c r="J8" s="166"/>
    </row>
    <row r="9" spans="1:12" x14ac:dyDescent="0.2">
      <c r="A9" s="490" t="s">
        <v>673</v>
      </c>
      <c r="B9" s="418">
        <v>4683.5675599999995</v>
      </c>
      <c r="C9" s="420">
        <v>3.5095487534986871</v>
      </c>
      <c r="D9" s="418">
        <v>13869.435949999999</v>
      </c>
      <c r="E9" s="420">
        <v>20.812741127746172</v>
      </c>
      <c r="F9" s="418">
        <v>19003.77594</v>
      </c>
      <c r="G9" s="420">
        <v>59.805550007410432</v>
      </c>
      <c r="H9" s="420">
        <v>36.757550412161336</v>
      </c>
      <c r="I9" s="166"/>
      <c r="J9" s="166"/>
    </row>
    <row r="10" spans="1:12" x14ac:dyDescent="0.2">
      <c r="A10" s="3" t="s">
        <v>333</v>
      </c>
      <c r="B10" s="437">
        <v>1391.5687199999998</v>
      </c>
      <c r="C10" s="445">
        <v>9.9159035181754653</v>
      </c>
      <c r="D10" s="437">
        <v>2402.4185699999998</v>
      </c>
      <c r="E10" s="445">
        <v>-11.658489170772848</v>
      </c>
      <c r="F10" s="437">
        <v>3939.8130299999993</v>
      </c>
      <c r="G10" s="445">
        <v>35.600103435436061</v>
      </c>
      <c r="H10" s="445">
        <v>7.620479031216945</v>
      </c>
      <c r="I10" s="166"/>
      <c r="J10" s="166"/>
    </row>
    <row r="11" spans="1:12" x14ac:dyDescent="0.2">
      <c r="A11" s="3" t="s">
        <v>334</v>
      </c>
      <c r="B11" s="439">
        <v>323.81597000000005</v>
      </c>
      <c r="C11" s="446">
        <v>7949.3569283697252</v>
      </c>
      <c r="D11" s="439">
        <v>1130.49325</v>
      </c>
      <c r="E11" s="445">
        <v>12.698888931855274</v>
      </c>
      <c r="F11" s="439">
        <v>1165.7623100000001</v>
      </c>
      <c r="G11" s="446">
        <v>10.573362381927012</v>
      </c>
      <c r="H11" s="495">
        <v>2.2548448799708725</v>
      </c>
      <c r="I11" s="1"/>
      <c r="J11" s="445"/>
      <c r="L11" s="445"/>
    </row>
    <row r="12" spans="1:12" x14ac:dyDescent="0.2">
      <c r="A12" s="3" t="s">
        <v>335</v>
      </c>
      <c r="B12" s="437">
        <v>0</v>
      </c>
      <c r="C12" s="445" t="s">
        <v>142</v>
      </c>
      <c r="D12" s="437">
        <v>991.22937999999999</v>
      </c>
      <c r="E12" s="445">
        <v>-27.861936438264816</v>
      </c>
      <c r="F12" s="437">
        <v>1394.8625400000001</v>
      </c>
      <c r="G12" s="445">
        <v>1.5130146469260062</v>
      </c>
      <c r="H12" s="445">
        <v>2.6979759335178422</v>
      </c>
      <c r="I12" s="166"/>
      <c r="J12" s="166"/>
    </row>
    <row r="13" spans="1:12" x14ac:dyDescent="0.2">
      <c r="A13" s="3" t="s">
        <v>336</v>
      </c>
      <c r="B13" s="497">
        <v>2110.8560600000001</v>
      </c>
      <c r="C13" s="438">
        <v>5.0602512851235613</v>
      </c>
      <c r="D13" s="437">
        <v>5166.73884</v>
      </c>
      <c r="E13" s="445">
        <v>30.266405112187428</v>
      </c>
      <c r="F13" s="437">
        <v>6285.71119</v>
      </c>
      <c r="G13" s="445">
        <v>57.312942013116754</v>
      </c>
      <c r="H13" s="495">
        <v>12.157970430307632</v>
      </c>
      <c r="I13" s="166"/>
      <c r="J13" s="166"/>
    </row>
    <row r="14" spans="1:12" x14ac:dyDescent="0.2">
      <c r="A14" s="3" t="s">
        <v>337</v>
      </c>
      <c r="B14" s="437">
        <v>0</v>
      </c>
      <c r="C14" s="438">
        <v>-100</v>
      </c>
      <c r="D14" s="437">
        <v>1025.7924</v>
      </c>
      <c r="E14" s="446">
        <v>-13.753120303307419</v>
      </c>
      <c r="F14" s="437">
        <v>1025.7924</v>
      </c>
      <c r="G14" s="446">
        <v>-13.753120303307419</v>
      </c>
      <c r="H14" s="445">
        <v>1.9841117878077847</v>
      </c>
      <c r="I14" s="1"/>
      <c r="J14" s="166"/>
    </row>
    <row r="15" spans="1:12" x14ac:dyDescent="0.2">
      <c r="A15" s="66" t="s">
        <v>338</v>
      </c>
      <c r="B15" s="437">
        <v>857.32680999999991</v>
      </c>
      <c r="C15" s="505">
        <v>-28.437680822655302</v>
      </c>
      <c r="D15" s="437">
        <v>3152.7635100000002</v>
      </c>
      <c r="E15" s="505">
        <v>156.78010473911951</v>
      </c>
      <c r="F15" s="437">
        <v>5191.8344699999989</v>
      </c>
      <c r="G15" s="445">
        <v>278.15296323466845</v>
      </c>
      <c r="H15" s="445">
        <v>10.042168349340256</v>
      </c>
      <c r="I15" s="166"/>
      <c r="J15" s="166"/>
    </row>
    <row r="16" spans="1:12" x14ac:dyDescent="0.2">
      <c r="A16" s="490" t="s">
        <v>674</v>
      </c>
      <c r="B16" s="418">
        <v>1.78118</v>
      </c>
      <c r="C16" s="670">
        <v>-97.605694671562333</v>
      </c>
      <c r="D16" s="418">
        <v>165.49717999999999</v>
      </c>
      <c r="E16" s="659">
        <v>-29.306234591540047</v>
      </c>
      <c r="F16" s="418">
        <v>312.04868999999997</v>
      </c>
      <c r="G16" s="420">
        <v>9.6024128999613403</v>
      </c>
      <c r="H16" s="420">
        <v>0.60357191591493287</v>
      </c>
      <c r="I16" s="10"/>
      <c r="J16" s="166"/>
      <c r="L16" s="166"/>
    </row>
    <row r="17" spans="1:9" x14ac:dyDescent="0.2">
      <c r="A17" s="645" t="s">
        <v>114</v>
      </c>
      <c r="B17" s="61">
        <v>7000.6350299999995</v>
      </c>
      <c r="C17" s="62">
        <v>20.893603307894647</v>
      </c>
      <c r="D17" s="61">
        <v>41328.306020000004</v>
      </c>
      <c r="E17" s="62">
        <v>62.810135726991454</v>
      </c>
      <c r="F17" s="61">
        <v>51700.332930000004</v>
      </c>
      <c r="G17" s="62">
        <v>66.225385094755424</v>
      </c>
      <c r="H17" s="62">
        <v>100</v>
      </c>
      <c r="I17" s="1"/>
    </row>
    <row r="18" spans="1:9" x14ac:dyDescent="0.2">
      <c r="A18" s="133" t="s">
        <v>574</v>
      </c>
      <c r="B18" s="1"/>
      <c r="C18" s="10"/>
      <c r="D18" s="10"/>
      <c r="E18" s="10"/>
      <c r="F18" s="10"/>
      <c r="G18" s="10"/>
      <c r="H18" s="161" t="s">
        <v>220</v>
      </c>
      <c r="I18" s="1"/>
    </row>
    <row r="19" spans="1:9" x14ac:dyDescent="0.2">
      <c r="A19" s="133" t="s">
        <v>608</v>
      </c>
      <c r="B19" s="1"/>
      <c r="C19" s="1"/>
      <c r="D19" s="1"/>
      <c r="E19" s="1"/>
      <c r="F19" s="1"/>
      <c r="G19" s="1"/>
      <c r="H19" s="1"/>
      <c r="I19" s="1"/>
    </row>
    <row r="20" spans="1:9" ht="14.25" customHeight="1" x14ac:dyDescent="0.2">
      <c r="A20" s="133" t="s">
        <v>624</v>
      </c>
      <c r="B20" s="590"/>
      <c r="C20" s="590"/>
      <c r="D20" s="590"/>
      <c r="E20" s="590"/>
      <c r="F20" s="590"/>
      <c r="G20" s="590"/>
      <c r="H20" s="590"/>
      <c r="I20" s="1"/>
    </row>
    <row r="21" spans="1:9" x14ac:dyDescent="0.2">
      <c r="A21" s="436" t="s">
        <v>531</v>
      </c>
      <c r="B21" s="590"/>
      <c r="C21" s="590"/>
      <c r="D21" s="590"/>
      <c r="E21" s="590"/>
      <c r="F21" s="590"/>
      <c r="G21" s="590"/>
      <c r="H21" s="590"/>
      <c r="I21" s="1"/>
    </row>
    <row r="22" spans="1:9" s="1" customFormat="1" x14ac:dyDescent="0.2">
      <c r="A22" s="590"/>
      <c r="B22" s="590"/>
      <c r="C22" s="590"/>
      <c r="D22" s="590"/>
      <c r="E22" s="590"/>
      <c r="F22" s="590"/>
      <c r="G22" s="590"/>
      <c r="H22" s="590"/>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78" priority="27" operator="between">
      <formula>0.0001</formula>
      <formula>0.4999999</formula>
    </cfRule>
  </conditionalFormatting>
  <conditionalFormatting sqref="D7:D8">
    <cfRule type="cellIs" dxfId="77" priority="26" operator="between">
      <formula>0.0001</formula>
      <formula>0.4999999</formula>
    </cfRule>
  </conditionalFormatting>
  <conditionalFormatting sqref="B12:B13">
    <cfRule type="cellIs" dxfId="76" priority="20" operator="between">
      <formula>0.0001</formula>
      <formula>0.44999</formula>
    </cfRule>
  </conditionalFormatting>
  <conditionalFormatting sqref="C15:C16">
    <cfRule type="cellIs" dxfId="75" priority="3" operator="between">
      <formula>0</formula>
      <formula>0.5</formula>
    </cfRule>
    <cfRule type="cellIs" dxfId="74" priority="4"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796" t="s">
        <v>523</v>
      </c>
      <c r="B1" s="796"/>
      <c r="C1" s="796"/>
      <c r="D1" s="796"/>
      <c r="E1" s="796"/>
      <c r="F1" s="796"/>
      <c r="G1" s="1"/>
      <c r="H1" s="1"/>
    </row>
    <row r="2" spans="1:8" x14ac:dyDescent="0.2">
      <c r="A2" s="797"/>
      <c r="B2" s="797"/>
      <c r="C2" s="797"/>
      <c r="D2" s="797"/>
      <c r="E2" s="797"/>
      <c r="F2" s="797"/>
      <c r="G2" s="10"/>
      <c r="H2" s="55" t="s">
        <v>467</v>
      </c>
    </row>
    <row r="3" spans="1:8" x14ac:dyDescent="0.2">
      <c r="A3" s="11"/>
      <c r="B3" s="767">
        <f>INDICE!A3</f>
        <v>44774</v>
      </c>
      <c r="C3" s="767">
        <v>41671</v>
      </c>
      <c r="D3" s="766" t="s">
        <v>115</v>
      </c>
      <c r="E3" s="766"/>
      <c r="F3" s="766" t="s">
        <v>116</v>
      </c>
      <c r="G3" s="766"/>
      <c r="H3" s="766"/>
    </row>
    <row r="4" spans="1:8" x14ac:dyDescent="0.2">
      <c r="A4" s="260"/>
      <c r="B4" s="184" t="s">
        <v>54</v>
      </c>
      <c r="C4" s="185" t="s">
        <v>421</v>
      </c>
      <c r="D4" s="184" t="s">
        <v>54</v>
      </c>
      <c r="E4" s="185" t="s">
        <v>421</v>
      </c>
      <c r="F4" s="184" t="s">
        <v>54</v>
      </c>
      <c r="G4" s="186" t="s">
        <v>421</v>
      </c>
      <c r="H4" s="185" t="s">
        <v>471</v>
      </c>
    </row>
    <row r="5" spans="1:8" x14ac:dyDescent="0.2">
      <c r="A5" s="417" t="s">
        <v>114</v>
      </c>
      <c r="B5" s="61">
        <v>31054.707030000005</v>
      </c>
      <c r="C5" s="686">
        <v>2.8483955276917061E-2</v>
      </c>
      <c r="D5" s="61">
        <v>259929.85262999998</v>
      </c>
      <c r="E5" s="62">
        <v>8.6670513667249764</v>
      </c>
      <c r="F5" s="61">
        <v>400599.98719999997</v>
      </c>
      <c r="G5" s="62">
        <v>11.438131511136691</v>
      </c>
      <c r="H5" s="62">
        <v>100</v>
      </c>
    </row>
    <row r="6" spans="1:8" x14ac:dyDescent="0.2">
      <c r="A6" s="647" t="s">
        <v>327</v>
      </c>
      <c r="B6" s="181">
        <v>11641.026369999998</v>
      </c>
      <c r="C6" s="681">
        <v>-17.349830468599126</v>
      </c>
      <c r="D6" s="181">
        <v>57531.644660000005</v>
      </c>
      <c r="E6" s="155">
        <v>-51.063888688563431</v>
      </c>
      <c r="F6" s="181">
        <v>110259.95113000002</v>
      </c>
      <c r="G6" s="155">
        <v>-36.617722302884268</v>
      </c>
      <c r="H6" s="155">
        <v>27.523703108595608</v>
      </c>
    </row>
    <row r="7" spans="1:8" x14ac:dyDescent="0.2">
      <c r="A7" s="647" t="s">
        <v>328</v>
      </c>
      <c r="B7" s="181">
        <v>19413.680660000005</v>
      </c>
      <c r="C7" s="155">
        <v>14.459584723266042</v>
      </c>
      <c r="D7" s="181">
        <v>202398.20797000002</v>
      </c>
      <c r="E7" s="155">
        <v>66.39991934498191</v>
      </c>
      <c r="F7" s="181">
        <v>290340.03606999997</v>
      </c>
      <c r="G7" s="155">
        <v>56.499194386107476</v>
      </c>
      <c r="H7" s="155">
        <v>72.476296891404388</v>
      </c>
    </row>
    <row r="8" spans="1:8" x14ac:dyDescent="0.2">
      <c r="A8" s="477" t="s">
        <v>609</v>
      </c>
      <c r="B8" s="412">
        <v>9271.1624400000001</v>
      </c>
      <c r="C8" s="413">
        <v>63.172568126028736</v>
      </c>
      <c r="D8" s="412">
        <v>74048.197919999991</v>
      </c>
      <c r="E8" s="415">
        <v>140.88856443856105</v>
      </c>
      <c r="F8" s="414">
        <v>116185.42503</v>
      </c>
      <c r="G8" s="415">
        <v>126.23385156108394</v>
      </c>
      <c r="H8" s="415">
        <v>29.002852906231947</v>
      </c>
    </row>
    <row r="9" spans="1:8" x14ac:dyDescent="0.2">
      <c r="A9" s="689" t="s">
        <v>610</v>
      </c>
      <c r="B9" s="690">
        <v>21783.544590000001</v>
      </c>
      <c r="C9" s="691">
        <v>-14.116456291926601</v>
      </c>
      <c r="D9" s="690">
        <v>185881.65470999997</v>
      </c>
      <c r="E9" s="692">
        <v>-10.830505942622043</v>
      </c>
      <c r="F9" s="693">
        <v>284414.56216999999</v>
      </c>
      <c r="G9" s="692">
        <v>-7.6952590746574723</v>
      </c>
      <c r="H9" s="692">
        <v>70.997147093768049</v>
      </c>
    </row>
    <row r="10" spans="1:8" x14ac:dyDescent="0.2">
      <c r="A10" s="15"/>
      <c r="B10" s="15"/>
      <c r="C10" s="432"/>
      <c r="D10" s="1"/>
      <c r="E10" s="1"/>
      <c r="F10" s="1"/>
      <c r="G10" s="1"/>
      <c r="H10" s="161" t="s">
        <v>220</v>
      </c>
    </row>
    <row r="11" spans="1:8" x14ac:dyDescent="0.2">
      <c r="A11" s="133" t="s">
        <v>574</v>
      </c>
      <c r="B11" s="1"/>
      <c r="C11" s="1"/>
      <c r="D11" s="1"/>
      <c r="E11" s="1"/>
      <c r="F11" s="1"/>
      <c r="G11" s="1"/>
      <c r="H11" s="1"/>
    </row>
    <row r="12" spans="1:8" x14ac:dyDescent="0.2">
      <c r="A12" s="436" t="s">
        <v>532</v>
      </c>
      <c r="B12" s="1"/>
      <c r="C12" s="1"/>
      <c r="D12" s="1"/>
      <c r="E12" s="1"/>
      <c r="F12" s="1"/>
      <c r="G12" s="1"/>
      <c r="H12" s="1"/>
    </row>
    <row r="13" spans="1:8" x14ac:dyDescent="0.2">
      <c r="A13" s="805"/>
      <c r="B13" s="805"/>
      <c r="C13" s="805"/>
      <c r="D13" s="805"/>
      <c r="E13" s="805"/>
      <c r="F13" s="805"/>
      <c r="G13" s="805"/>
      <c r="H13" s="805"/>
    </row>
    <row r="14" spans="1:8" s="1" customFormat="1" x14ac:dyDescent="0.2">
      <c r="A14" s="805"/>
      <c r="B14" s="805"/>
      <c r="C14" s="805"/>
      <c r="D14" s="805"/>
      <c r="E14" s="805"/>
      <c r="F14" s="805"/>
      <c r="G14" s="805"/>
      <c r="H14" s="805"/>
    </row>
    <row r="15" spans="1:8" s="1" customFormat="1" x14ac:dyDescent="0.2">
      <c r="D15" s="166"/>
    </row>
    <row r="16" spans="1:8" s="1" customFormat="1" x14ac:dyDescent="0.2">
      <c r="D16" s="166"/>
    </row>
    <row r="17" spans="4:4" s="1" customFormat="1" x14ac:dyDescent="0.2">
      <c r="D17" s="166"/>
    </row>
    <row r="18" spans="4:4" s="1" customFormat="1" x14ac:dyDescent="0.2">
      <c r="D18" s="649"/>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67">
        <f>INDICE!A3</f>
        <v>44774</v>
      </c>
      <c r="C3" s="766">
        <v>41671</v>
      </c>
      <c r="D3" s="766" t="s">
        <v>115</v>
      </c>
      <c r="E3" s="766"/>
      <c r="F3" s="766" t="s">
        <v>116</v>
      </c>
      <c r="G3" s="766"/>
      <c r="H3" s="766"/>
    </row>
    <row r="4" spans="1:8" ht="25.5" x14ac:dyDescent="0.2">
      <c r="A4" s="66"/>
      <c r="B4" s="184" t="s">
        <v>54</v>
      </c>
      <c r="C4" s="185" t="s">
        <v>421</v>
      </c>
      <c r="D4" s="184" t="s">
        <v>54</v>
      </c>
      <c r="E4" s="185" t="s">
        <v>421</v>
      </c>
      <c r="F4" s="184" t="s">
        <v>54</v>
      </c>
      <c r="G4" s="186" t="s">
        <v>421</v>
      </c>
      <c r="H4" s="185" t="s">
        <v>106</v>
      </c>
    </row>
    <row r="5" spans="1:8" x14ac:dyDescent="0.2">
      <c r="A5" s="813" t="s">
        <v>346</v>
      </c>
      <c r="B5" s="582">
        <v>5.4884422090500005</v>
      </c>
      <c r="C5" s="445">
        <v>108.81815428607307</v>
      </c>
      <c r="D5" s="511">
        <v>37.059250805912001</v>
      </c>
      <c r="E5" s="512">
        <v>99.550851330438235</v>
      </c>
      <c r="F5" s="513">
        <v>48.335858824323999</v>
      </c>
      <c r="G5" s="512">
        <v>69.930025184851402</v>
      </c>
      <c r="H5" s="583">
        <v>10.533642908542136</v>
      </c>
    </row>
    <row r="6" spans="1:8" x14ac:dyDescent="0.2">
      <c r="A6" s="813" t="s">
        <v>347</v>
      </c>
      <c r="B6" s="582">
        <v>0</v>
      </c>
      <c r="C6" s="525">
        <v>-100</v>
      </c>
      <c r="D6" s="514">
        <v>0</v>
      </c>
      <c r="E6" s="517">
        <v>-100</v>
      </c>
      <c r="F6" s="516">
        <v>3.0914405999999999</v>
      </c>
      <c r="G6" s="517">
        <v>-95.88167646116429</v>
      </c>
      <c r="H6" s="584">
        <v>0.67370544654483377</v>
      </c>
    </row>
    <row r="7" spans="1:8" x14ac:dyDescent="0.2">
      <c r="A7" s="813" t="s">
        <v>525</v>
      </c>
      <c r="B7" s="582">
        <v>0</v>
      </c>
      <c r="C7" s="525">
        <v>-100</v>
      </c>
      <c r="D7" s="514">
        <v>170.23599999999999</v>
      </c>
      <c r="E7" s="525">
        <v>-31.132075471698112</v>
      </c>
      <c r="F7" s="516">
        <v>284.50400000000002</v>
      </c>
      <c r="G7" s="515">
        <v>-32.033426183844007</v>
      </c>
      <c r="H7" s="585">
        <v>62.000833644932854</v>
      </c>
    </row>
    <row r="8" spans="1:8" x14ac:dyDescent="0.2">
      <c r="A8" s="813" t="s">
        <v>535</v>
      </c>
      <c r="B8" s="582">
        <v>13.15793</v>
      </c>
      <c r="C8" s="525">
        <v>56.428238550171926</v>
      </c>
      <c r="D8" s="594">
        <v>88.586200000000019</v>
      </c>
      <c r="E8" s="517">
        <v>34.742785993145944</v>
      </c>
      <c r="F8" s="516">
        <v>122.93995000000001</v>
      </c>
      <c r="G8" s="517">
        <v>21.450829237634444</v>
      </c>
      <c r="H8" s="585">
        <v>26.791817999980189</v>
      </c>
    </row>
    <row r="9" spans="1:8" x14ac:dyDescent="0.2">
      <c r="A9" s="812" t="s">
        <v>186</v>
      </c>
      <c r="B9" s="518">
        <v>18.64637220905</v>
      </c>
      <c r="C9" s="519">
        <v>-56.213795578820388</v>
      </c>
      <c r="D9" s="520">
        <v>295.88145080591198</v>
      </c>
      <c r="E9" s="519">
        <v>-21.528877873954084</v>
      </c>
      <c r="F9" s="520">
        <v>458.87124942432399</v>
      </c>
      <c r="G9" s="519">
        <v>-26.383919971816898</v>
      </c>
      <c r="H9" s="519">
        <v>100</v>
      </c>
    </row>
    <row r="10" spans="1:8" x14ac:dyDescent="0.2">
      <c r="A10" s="565" t="s">
        <v>247</v>
      </c>
      <c r="B10" s="507">
        <f>B9/'Consumo de gas natural'!B8*100</f>
        <v>6.6183113687052056E-2</v>
      </c>
      <c r="C10" s="75"/>
      <c r="D10" s="97">
        <f>D9/'Consumo de gas natural'!D8*100</f>
        <v>0.11737241176254939</v>
      </c>
      <c r="E10" s="75"/>
      <c r="F10" s="97">
        <f>F9/'Consumo de gas natural'!F8*100</f>
        <v>0.11788374598106562</v>
      </c>
      <c r="G10" s="190"/>
      <c r="H10" s="508"/>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6"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71" priority="27" operator="equal">
      <formula>0</formula>
    </cfRule>
    <cfRule type="cellIs" dxfId="70" priority="30" operator="between">
      <formula>-0.49</formula>
      <formula>0.49</formula>
    </cfRule>
  </conditionalFormatting>
  <conditionalFormatting sqref="B19:B24">
    <cfRule type="cellIs" dxfId="69" priority="29" operator="between">
      <formula>0.00001</formula>
      <formula>0.499</formula>
    </cfRule>
  </conditionalFormatting>
  <conditionalFormatting sqref="D7">
    <cfRule type="cellIs" dxfId="68" priority="25" operator="equal">
      <formula>0</formula>
    </cfRule>
    <cfRule type="cellIs" dxfId="67" priority="26" operator="between">
      <formula>-0.49</formula>
      <formula>0.49</formula>
    </cfRule>
  </conditionalFormatting>
  <conditionalFormatting sqref="C7">
    <cfRule type="cellIs" dxfId="66" priority="18" operator="equal">
      <formula>0</formula>
    </cfRule>
    <cfRule type="cellIs" dxfId="65" priority="19" operator="between">
      <formula>-0.49</formula>
      <formula>0.49</formula>
    </cfRule>
  </conditionalFormatting>
  <conditionalFormatting sqref="E7">
    <cfRule type="cellIs" dxfId="64" priority="14" operator="equal">
      <formula>0</formula>
    </cfRule>
    <cfRule type="cellIs" dxfId="63" priority="15" operator="between">
      <formula>-0.49</formula>
      <formula>0.49</formula>
    </cfRule>
  </conditionalFormatting>
  <conditionalFormatting sqref="B6">
    <cfRule type="cellIs" dxfId="62" priority="12" operator="equal">
      <formula>0</formula>
    </cfRule>
    <cfRule type="cellIs" dxfId="61" priority="13" operator="between">
      <formula>-0.49</formula>
      <formula>0.49</formula>
    </cfRule>
  </conditionalFormatting>
  <conditionalFormatting sqref="B5">
    <cfRule type="cellIs" dxfId="60" priority="1" operator="equal">
      <formula>0</formula>
    </cfRule>
    <cfRule type="cellIs" dxfId="59"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6" t="s">
        <v>349</v>
      </c>
      <c r="B3" s="237"/>
      <c r="C3" s="238"/>
      <c r="D3" s="236" t="s">
        <v>350</v>
      </c>
      <c r="E3" s="237"/>
    </row>
    <row r="4" spans="1:5" x14ac:dyDescent="0.2">
      <c r="A4" s="145" t="s">
        <v>351</v>
      </c>
      <c r="B4" s="171">
        <v>38073.988432209051</v>
      </c>
      <c r="C4" s="239"/>
      <c r="D4" s="145" t="s">
        <v>352</v>
      </c>
      <c r="E4" s="171">
        <v>7000.6350299999995</v>
      </c>
    </row>
    <row r="5" spans="1:5" x14ac:dyDescent="0.2">
      <c r="A5" s="18" t="s">
        <v>353</v>
      </c>
      <c r="B5" s="240">
        <v>18.64637220905</v>
      </c>
      <c r="C5" s="239"/>
      <c r="D5" s="18" t="s">
        <v>354</v>
      </c>
      <c r="E5" s="241">
        <v>7000.6350299999995</v>
      </c>
    </row>
    <row r="6" spans="1:5" x14ac:dyDescent="0.2">
      <c r="A6" s="18" t="s">
        <v>355</v>
      </c>
      <c r="B6" s="240">
        <v>24099.029400000003</v>
      </c>
      <c r="C6" s="239"/>
      <c r="D6" s="145" t="s">
        <v>357</v>
      </c>
      <c r="E6" s="171">
        <v>28173.912</v>
      </c>
    </row>
    <row r="7" spans="1:5" x14ac:dyDescent="0.2">
      <c r="A7" s="18" t="s">
        <v>356</v>
      </c>
      <c r="B7" s="240">
        <v>13956.312659999998</v>
      </c>
      <c r="C7" s="239"/>
      <c r="D7" s="18" t="s">
        <v>358</v>
      </c>
      <c r="E7" s="241">
        <v>11183.261</v>
      </c>
    </row>
    <row r="8" spans="1:5" x14ac:dyDescent="0.2">
      <c r="A8" s="447"/>
      <c r="B8" s="448"/>
      <c r="C8" s="239"/>
      <c r="D8" s="18" t="s">
        <v>359</v>
      </c>
      <c r="E8" s="241">
        <v>16387.276999999998</v>
      </c>
    </row>
    <row r="9" spans="1:5" x14ac:dyDescent="0.2">
      <c r="A9" s="145" t="s">
        <v>256</v>
      </c>
      <c r="B9" s="171">
        <v>-2536</v>
      </c>
      <c r="C9" s="239"/>
      <c r="D9" s="18" t="s">
        <v>360</v>
      </c>
      <c r="E9" s="241">
        <v>603.37400000000002</v>
      </c>
    </row>
    <row r="10" spans="1:5" x14ac:dyDescent="0.2">
      <c r="A10" s="18"/>
      <c r="B10" s="240"/>
      <c r="C10" s="239"/>
      <c r="D10" s="145" t="s">
        <v>361</v>
      </c>
      <c r="E10" s="171">
        <v>363.44140220905138</v>
      </c>
    </row>
    <row r="11" spans="1:5" x14ac:dyDescent="0.2">
      <c r="A11" s="173" t="s">
        <v>114</v>
      </c>
      <c r="B11" s="174">
        <v>35537.988432209051</v>
      </c>
      <c r="C11" s="239"/>
      <c r="D11" s="173" t="s">
        <v>114</v>
      </c>
      <c r="E11" s="174">
        <v>35537.988432209051</v>
      </c>
    </row>
    <row r="12" spans="1:5" x14ac:dyDescent="0.2">
      <c r="A12" s="1"/>
      <c r="B12" s="1"/>
      <c r="C12" s="239"/>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4"/>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54" t="s">
        <v>492</v>
      </c>
      <c r="B1" s="754"/>
      <c r="C1" s="754"/>
      <c r="D1" s="754"/>
      <c r="E1" s="754"/>
      <c r="F1" s="192"/>
    </row>
    <row r="2" spans="1:8" x14ac:dyDescent="0.2">
      <c r="A2" s="755"/>
      <c r="B2" s="755"/>
      <c r="C2" s="755"/>
      <c r="D2" s="755"/>
      <c r="E2" s="755"/>
      <c r="H2" s="55" t="s">
        <v>362</v>
      </c>
    </row>
    <row r="3" spans="1:8" x14ac:dyDescent="0.2">
      <c r="A3" s="56"/>
      <c r="B3" s="56"/>
      <c r="C3" s="631" t="s">
        <v>491</v>
      </c>
      <c r="D3" s="631" t="s">
        <v>583</v>
      </c>
      <c r="E3" s="631" t="s">
        <v>647</v>
      </c>
      <c r="F3" s="631" t="s">
        <v>583</v>
      </c>
      <c r="G3" s="631" t="s">
        <v>646</v>
      </c>
      <c r="H3" s="631" t="s">
        <v>583</v>
      </c>
    </row>
    <row r="4" spans="1:8" ht="15" x14ac:dyDescent="0.25">
      <c r="A4" s="646">
        <v>2017</v>
      </c>
      <c r="B4" s="629" t="s">
        <v>509</v>
      </c>
      <c r="C4" s="635" t="s">
        <v>509</v>
      </c>
      <c r="D4" s="635" t="s">
        <v>509</v>
      </c>
      <c r="E4" s="635" t="s">
        <v>509</v>
      </c>
      <c r="F4" s="635" t="s">
        <v>509</v>
      </c>
      <c r="G4" s="635" t="s">
        <v>509</v>
      </c>
      <c r="H4" s="635" t="s">
        <v>509</v>
      </c>
    </row>
    <row r="5" spans="1:8" ht="15" x14ac:dyDescent="0.25">
      <c r="A5" s="676" t="s">
        <v>509</v>
      </c>
      <c r="B5" s="1" t="s">
        <v>667</v>
      </c>
      <c r="C5" s="242">
        <v>8.6130582999999987</v>
      </c>
      <c r="D5" s="449">
        <v>1.6230466427288794</v>
      </c>
      <c r="E5" s="242">
        <v>6.7177142999999999</v>
      </c>
      <c r="F5" s="449">
        <v>2.0905481889681821</v>
      </c>
      <c r="G5" s="242" t="s">
        <v>142</v>
      </c>
      <c r="H5" s="449" t="s">
        <v>142</v>
      </c>
    </row>
    <row r="6" spans="1:8" ht="15" x14ac:dyDescent="0.25">
      <c r="A6" s="676" t="s">
        <v>509</v>
      </c>
      <c r="B6" s="1" t="s">
        <v>669</v>
      </c>
      <c r="C6" s="242">
        <v>8.5372844699999977</v>
      </c>
      <c r="D6" s="449">
        <v>-0.87975522004769258</v>
      </c>
      <c r="E6" s="242">
        <v>6.6419404700000007</v>
      </c>
      <c r="F6" s="449">
        <v>-1.1279704169616036</v>
      </c>
      <c r="G6" s="242" t="s">
        <v>142</v>
      </c>
      <c r="H6" s="449" t="s">
        <v>142</v>
      </c>
    </row>
    <row r="7" spans="1:8" ht="15" x14ac:dyDescent="0.25">
      <c r="A7" s="676" t="s">
        <v>509</v>
      </c>
      <c r="B7" s="1" t="s">
        <v>668</v>
      </c>
      <c r="C7" s="242">
        <v>8.4378188399999985</v>
      </c>
      <c r="D7" s="449">
        <v>-1.1650733948191752</v>
      </c>
      <c r="E7" s="242">
        <v>6.5424748399999997</v>
      </c>
      <c r="F7" s="449">
        <v>-1.4975387155193964</v>
      </c>
      <c r="G7" s="242" t="s">
        <v>142</v>
      </c>
      <c r="H7" s="449" t="s">
        <v>142</v>
      </c>
    </row>
    <row r="8" spans="1:8" ht="15" x14ac:dyDescent="0.25">
      <c r="A8" s="646">
        <v>2018</v>
      </c>
      <c r="B8" s="629" t="s">
        <v>509</v>
      </c>
      <c r="C8" s="635" t="s">
        <v>509</v>
      </c>
      <c r="D8" s="635" t="s">
        <v>509</v>
      </c>
      <c r="E8" s="635" t="s">
        <v>509</v>
      </c>
      <c r="F8" s="635" t="s">
        <v>509</v>
      </c>
      <c r="G8" s="635" t="s">
        <v>509</v>
      </c>
      <c r="H8" s="635" t="s">
        <v>509</v>
      </c>
    </row>
    <row r="9" spans="1:8" ht="15" x14ac:dyDescent="0.25">
      <c r="A9" s="676" t="s">
        <v>509</v>
      </c>
      <c r="B9" s="1" t="s">
        <v>666</v>
      </c>
      <c r="C9" s="242">
        <v>8.8541459599999985</v>
      </c>
      <c r="D9" s="449">
        <v>4.9340608976620333</v>
      </c>
      <c r="E9" s="242">
        <v>6.9721119600000003</v>
      </c>
      <c r="F9" s="449">
        <v>6.5668899079786245</v>
      </c>
      <c r="G9" s="242" t="s">
        <v>142</v>
      </c>
      <c r="H9" s="449" t="s">
        <v>142</v>
      </c>
    </row>
    <row r="10" spans="1:8" ht="15" x14ac:dyDescent="0.25">
      <c r="A10" s="676" t="s">
        <v>509</v>
      </c>
      <c r="B10" s="1" t="s">
        <v>667</v>
      </c>
      <c r="C10" s="242">
        <v>8.6007973699999987</v>
      </c>
      <c r="D10" s="449">
        <v>-2.8613554728433672</v>
      </c>
      <c r="E10" s="242">
        <v>6.7187633700000005</v>
      </c>
      <c r="F10" s="449">
        <v>-3.6337424220020682</v>
      </c>
      <c r="G10" s="242" t="s">
        <v>142</v>
      </c>
      <c r="H10" s="449" t="s">
        <v>142</v>
      </c>
    </row>
    <row r="11" spans="1:8" ht="15" x14ac:dyDescent="0.25">
      <c r="A11" s="676" t="s">
        <v>509</v>
      </c>
      <c r="B11" s="1" t="s">
        <v>669</v>
      </c>
      <c r="C11" s="242">
        <v>8.8592170699999997</v>
      </c>
      <c r="D11" s="449">
        <v>3.0046016535790225</v>
      </c>
      <c r="E11" s="242">
        <v>6.9771830700000006</v>
      </c>
      <c r="F11" s="449">
        <v>3.8462390438376182</v>
      </c>
      <c r="G11" s="242" t="s">
        <v>142</v>
      </c>
      <c r="H11" s="449" t="s">
        <v>142</v>
      </c>
    </row>
    <row r="12" spans="1:8" ht="15" x14ac:dyDescent="0.25">
      <c r="A12" s="676" t="s">
        <v>509</v>
      </c>
      <c r="B12" s="1" t="s">
        <v>668</v>
      </c>
      <c r="C12" s="242">
        <v>9.4778791799999986</v>
      </c>
      <c r="D12" s="449">
        <v>6.9832594134641628</v>
      </c>
      <c r="E12" s="242">
        <v>7.5958451799999995</v>
      </c>
      <c r="F12" s="449">
        <v>8.8669324538735204</v>
      </c>
      <c r="G12" s="242" t="s">
        <v>142</v>
      </c>
      <c r="H12" s="449" t="s">
        <v>142</v>
      </c>
    </row>
    <row r="13" spans="1:8" ht="15" x14ac:dyDescent="0.25">
      <c r="A13" s="646">
        <v>2019</v>
      </c>
      <c r="B13" s="629" t="s">
        <v>509</v>
      </c>
      <c r="C13" s="635" t="s">
        <v>509</v>
      </c>
      <c r="D13" s="635" t="s">
        <v>509</v>
      </c>
      <c r="E13" s="635" t="s">
        <v>509</v>
      </c>
      <c r="F13" s="635" t="s">
        <v>509</v>
      </c>
      <c r="G13" s="635" t="s">
        <v>509</v>
      </c>
      <c r="H13" s="635" t="s">
        <v>509</v>
      </c>
    </row>
    <row r="14" spans="1:8" ht="15" x14ac:dyDescent="0.25">
      <c r="A14" s="676" t="s">
        <v>509</v>
      </c>
      <c r="B14" s="1" t="s">
        <v>666</v>
      </c>
      <c r="C14" s="242">
        <v>9.1141193000000005</v>
      </c>
      <c r="D14" s="449">
        <v>-3.8379881521131418</v>
      </c>
      <c r="E14" s="242">
        <v>7.2296652999999997</v>
      </c>
      <c r="F14" s="449">
        <v>-4.8207917792237023</v>
      </c>
      <c r="G14" s="242" t="s">
        <v>142</v>
      </c>
      <c r="H14" s="449" t="s">
        <v>142</v>
      </c>
    </row>
    <row r="15" spans="1:8" ht="15" x14ac:dyDescent="0.25">
      <c r="A15" s="676" t="s">
        <v>509</v>
      </c>
      <c r="B15" s="1" t="s">
        <v>667</v>
      </c>
      <c r="C15" s="242">
        <v>8.6282825199999991</v>
      </c>
      <c r="D15" s="449">
        <v>-5.3305949155175245</v>
      </c>
      <c r="E15" s="242">
        <v>6.7438285199999992</v>
      </c>
      <c r="F15" s="449">
        <v>-6.7200452557603256</v>
      </c>
      <c r="G15" s="242" t="s">
        <v>142</v>
      </c>
      <c r="H15" s="449" t="s">
        <v>142</v>
      </c>
    </row>
    <row r="16" spans="1:8" ht="15" x14ac:dyDescent="0.25">
      <c r="A16" s="646">
        <v>2020</v>
      </c>
      <c r="B16" s="629" t="s">
        <v>509</v>
      </c>
      <c r="C16" s="635" t="s">
        <v>509</v>
      </c>
      <c r="D16" s="635" t="s">
        <v>509</v>
      </c>
      <c r="E16" s="635" t="s">
        <v>509</v>
      </c>
      <c r="F16" s="635" t="s">
        <v>509</v>
      </c>
      <c r="G16" s="635" t="s">
        <v>509</v>
      </c>
      <c r="H16" s="635" t="s">
        <v>509</v>
      </c>
    </row>
    <row r="17" spans="1:8" ht="15" x14ac:dyDescent="0.25">
      <c r="A17" s="676" t="s">
        <v>509</v>
      </c>
      <c r="B17" s="1" t="s">
        <v>666</v>
      </c>
      <c r="C17" s="242">
        <v>8.3495372399999983</v>
      </c>
      <c r="D17" s="449">
        <v>-3.2305998250970669</v>
      </c>
      <c r="E17" s="242">
        <v>6.4662932399999997</v>
      </c>
      <c r="F17" s="449">
        <v>-4.1153964573227242</v>
      </c>
      <c r="G17" s="242" t="s">
        <v>142</v>
      </c>
      <c r="H17" s="449" t="s">
        <v>142</v>
      </c>
    </row>
    <row r="18" spans="1:8" ht="15" x14ac:dyDescent="0.25">
      <c r="A18" s="676" t="s">
        <v>509</v>
      </c>
      <c r="B18" s="1" t="s">
        <v>669</v>
      </c>
      <c r="C18" s="242">
        <v>7.9797079999999987</v>
      </c>
      <c r="D18" s="449">
        <v>-4.4293381701235424</v>
      </c>
      <c r="E18" s="242">
        <v>6.0964640000000001</v>
      </c>
      <c r="F18" s="449">
        <v>-5.7193391371777569</v>
      </c>
      <c r="G18" s="242" t="s">
        <v>142</v>
      </c>
      <c r="H18" s="449" t="s">
        <v>142</v>
      </c>
    </row>
    <row r="19" spans="1:8" ht="15" x14ac:dyDescent="0.25">
      <c r="A19" s="676" t="s">
        <v>509</v>
      </c>
      <c r="B19" s="1" t="s">
        <v>668</v>
      </c>
      <c r="C19" s="242">
        <v>7.7840267999999995</v>
      </c>
      <c r="D19" s="449">
        <v>-2.452235094316725</v>
      </c>
      <c r="E19" s="242">
        <v>5.7697397999999991</v>
      </c>
      <c r="F19" s="449">
        <v>-5.3592410288980794</v>
      </c>
      <c r="G19" s="242" t="s">
        <v>142</v>
      </c>
      <c r="H19" s="449" t="s">
        <v>142</v>
      </c>
    </row>
    <row r="20" spans="1:8" s="1" customFormat="1" ht="15" x14ac:dyDescent="0.25">
      <c r="A20" s="646">
        <v>2021</v>
      </c>
      <c r="B20" s="629" t="s">
        <v>509</v>
      </c>
      <c r="C20" s="635" t="s">
        <v>509</v>
      </c>
      <c r="D20" s="635" t="s">
        <v>509</v>
      </c>
      <c r="E20" s="635" t="s">
        <v>509</v>
      </c>
      <c r="F20" s="635" t="s">
        <v>509</v>
      </c>
      <c r="G20" s="635" t="s">
        <v>509</v>
      </c>
      <c r="H20" s="635" t="s">
        <v>509</v>
      </c>
    </row>
    <row r="21" spans="1:8" s="1" customFormat="1" ht="15" x14ac:dyDescent="0.25">
      <c r="A21" s="676" t="s">
        <v>509</v>
      </c>
      <c r="B21" s="1" t="s">
        <v>666</v>
      </c>
      <c r="C21" s="242">
        <v>8.1517022399999988</v>
      </c>
      <c r="D21" s="449">
        <v>4.7234606129567709</v>
      </c>
      <c r="E21" s="242">
        <v>6.1374152400000002</v>
      </c>
      <c r="F21" s="449">
        <v>6.3724787034590564</v>
      </c>
      <c r="G21" s="242" t="s">
        <v>142</v>
      </c>
      <c r="H21" s="449" t="s">
        <v>142</v>
      </c>
    </row>
    <row r="22" spans="1:8" s="1" customFormat="1" ht="15" x14ac:dyDescent="0.25">
      <c r="A22" s="676" t="s">
        <v>509</v>
      </c>
      <c r="B22" s="1" t="s">
        <v>669</v>
      </c>
      <c r="C22" s="242">
        <v>8.3919162799999985</v>
      </c>
      <c r="D22" s="449">
        <v>2.9467960547096692</v>
      </c>
      <c r="E22" s="242">
        <v>6.3776292799999998</v>
      </c>
      <c r="F22" s="449">
        <v>3.9139284308877831</v>
      </c>
      <c r="G22" s="242" t="s">
        <v>142</v>
      </c>
      <c r="H22" s="449" t="s">
        <v>142</v>
      </c>
    </row>
    <row r="23" spans="1:8" s="1" customFormat="1" ht="15" x14ac:dyDescent="0.25">
      <c r="A23" s="676" t="s">
        <v>509</v>
      </c>
      <c r="B23" s="1" t="s">
        <v>668</v>
      </c>
      <c r="C23" s="242">
        <v>8.3238000000000003</v>
      </c>
      <c r="D23" s="449">
        <v>-0.81</v>
      </c>
      <c r="E23" s="242">
        <v>7.1341999999999999</v>
      </c>
      <c r="F23" s="449">
        <v>11.86</v>
      </c>
      <c r="G23" s="242">
        <v>6.7427999999999999</v>
      </c>
      <c r="H23" s="449" t="s">
        <v>142</v>
      </c>
    </row>
    <row r="24" spans="1:8" s="1" customFormat="1" ht="15" x14ac:dyDescent="0.25">
      <c r="A24" s="646">
        <v>2022</v>
      </c>
      <c r="B24" s="629" t="s">
        <v>509</v>
      </c>
      <c r="C24" s="635" t="s">
        <v>509</v>
      </c>
      <c r="D24" s="635" t="s">
        <v>509</v>
      </c>
      <c r="E24" s="635" t="s">
        <v>509</v>
      </c>
      <c r="F24" s="635" t="s">
        <v>509</v>
      </c>
      <c r="G24" s="635" t="s">
        <v>509</v>
      </c>
      <c r="H24" s="635" t="s">
        <v>509</v>
      </c>
    </row>
    <row r="25" spans="1:8" s="1" customFormat="1" ht="15" x14ac:dyDescent="0.25">
      <c r="A25" s="676" t="s">
        <v>509</v>
      </c>
      <c r="B25" s="1" t="s">
        <v>666</v>
      </c>
      <c r="C25" s="242">
        <v>8.7993390099999989</v>
      </c>
      <c r="D25" s="449">
        <v>5.712735698136596</v>
      </c>
      <c r="E25" s="242">
        <v>7.6110379399999983</v>
      </c>
      <c r="F25" s="449">
        <v>6.6834530348602481</v>
      </c>
      <c r="G25" s="242">
        <v>7.2198340499999993</v>
      </c>
      <c r="H25" s="449">
        <v>7.0746595149630291</v>
      </c>
    </row>
    <row r="26" spans="1:8" s="1" customFormat="1" ht="15" x14ac:dyDescent="0.25">
      <c r="A26" s="676" t="s">
        <v>509</v>
      </c>
      <c r="B26" s="1" t="s">
        <v>667</v>
      </c>
      <c r="C26" s="242">
        <v>9.3430694499999998</v>
      </c>
      <c r="D26" s="449">
        <v>6.1792191365974087</v>
      </c>
      <c r="E26" s="242">
        <v>8.154769589999999</v>
      </c>
      <c r="F26" s="449">
        <v>7.1439881693718217</v>
      </c>
      <c r="G26" s="242">
        <v>7.7635644899999985</v>
      </c>
      <c r="H26" s="449">
        <v>7.5310656205456574</v>
      </c>
    </row>
    <row r="27" spans="1:8" s="1" customFormat="1" ht="15" x14ac:dyDescent="0.25">
      <c r="A27" s="716" t="s">
        <v>509</v>
      </c>
      <c r="B27" s="212" t="s">
        <v>669</v>
      </c>
      <c r="C27" s="717">
        <v>9.9683611499999998</v>
      </c>
      <c r="D27" s="718">
        <v>6.692572535677769</v>
      </c>
      <c r="E27" s="717">
        <v>8.780061289999999</v>
      </c>
      <c r="F27" s="718">
        <v>7.6678034014201994</v>
      </c>
      <c r="G27" s="717">
        <v>8.3888561899999985</v>
      </c>
      <c r="H27" s="718">
        <v>8.0541831114485927</v>
      </c>
    </row>
    <row r="28" spans="1:8" s="1" customFormat="1" x14ac:dyDescent="0.2">
      <c r="A28" s="80" t="s">
        <v>258</v>
      </c>
      <c r="H28" s="161" t="s">
        <v>570</v>
      </c>
    </row>
    <row r="29" spans="1:8" s="1" customFormat="1" x14ac:dyDescent="0.2">
      <c r="A29" s="80" t="s">
        <v>686</v>
      </c>
    </row>
    <row r="30" spans="1:8" s="1" customFormat="1" x14ac:dyDescent="0.2"/>
    <row r="31" spans="1:8" s="1" customFormat="1" x14ac:dyDescent="0.2"/>
    <row r="32" spans="1:8" s="1" customFormat="1" x14ac:dyDescent="0.2">
      <c r="B32" s="1" t="s">
        <v>702</v>
      </c>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64">
        <f>INDICE!A3</f>
        <v>44774</v>
      </c>
      <c r="C3" s="765"/>
      <c r="D3" s="765" t="s">
        <v>115</v>
      </c>
      <c r="E3" s="765"/>
      <c r="F3" s="765" t="s">
        <v>116</v>
      </c>
      <c r="G3" s="765"/>
      <c r="H3" s="765"/>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7">
        <v>119.10483999999998</v>
      </c>
      <c r="C5" s="72">
        <v>6.1087184414002298</v>
      </c>
      <c r="D5" s="71">
        <v>1262.2717</v>
      </c>
      <c r="E5" s="72">
        <v>9.8824720417790015</v>
      </c>
      <c r="F5" s="71">
        <v>1914.53134</v>
      </c>
      <c r="G5" s="72">
        <v>1.2591695566003309</v>
      </c>
      <c r="H5" s="310">
        <v>3.3484355050294052</v>
      </c>
      <c r="I5"/>
    </row>
    <row r="6" spans="1:9" ht="14.25" x14ac:dyDescent="0.2">
      <c r="A6" s="3" t="s">
        <v>48</v>
      </c>
      <c r="B6" s="308">
        <v>565.7619599999997</v>
      </c>
      <c r="C6" s="59">
        <v>4.6441681498110992</v>
      </c>
      <c r="D6" s="58">
        <v>3797.6361800000004</v>
      </c>
      <c r="E6" s="59">
        <v>12.534670547933963</v>
      </c>
      <c r="F6" s="58">
        <v>5670.9669599999997</v>
      </c>
      <c r="G6" s="59">
        <v>15.466581316052469</v>
      </c>
      <c r="H6" s="311">
        <v>9.9182848146600051</v>
      </c>
      <c r="I6"/>
    </row>
    <row r="7" spans="1:9" ht="14.25" x14ac:dyDescent="0.2">
      <c r="A7" s="3" t="s">
        <v>49</v>
      </c>
      <c r="B7" s="308">
        <v>596.05107999999996</v>
      </c>
      <c r="C7" s="59">
        <v>39.706602369009886</v>
      </c>
      <c r="D7" s="58">
        <v>3858.3357600000013</v>
      </c>
      <c r="E7" s="59">
        <v>121.56640038211306</v>
      </c>
      <c r="F7" s="58">
        <v>5458.3067499999997</v>
      </c>
      <c r="G7" s="59">
        <v>130.71231496965382</v>
      </c>
      <c r="H7" s="311">
        <v>9.5463509722654436</v>
      </c>
      <c r="I7"/>
    </row>
    <row r="8" spans="1:9" ht="14.25" x14ac:dyDescent="0.2">
      <c r="A8" s="3" t="s">
        <v>122</v>
      </c>
      <c r="B8" s="308">
        <v>2572.0122200000005</v>
      </c>
      <c r="C8" s="59">
        <v>1.8312445034599907</v>
      </c>
      <c r="D8" s="58">
        <v>20959.310060000003</v>
      </c>
      <c r="E8" s="59">
        <v>3.5076750590869272</v>
      </c>
      <c r="F8" s="58">
        <v>32014.700699999998</v>
      </c>
      <c r="G8" s="59">
        <v>5.7959739483389914</v>
      </c>
      <c r="H8" s="311">
        <v>55.992376968229607</v>
      </c>
      <c r="I8"/>
    </row>
    <row r="9" spans="1:9" ht="14.25" x14ac:dyDescent="0.2">
      <c r="A9" s="3" t="s">
        <v>123</v>
      </c>
      <c r="B9" s="308">
        <v>701.38440999999989</v>
      </c>
      <c r="C9" s="59">
        <v>21.311945380944998</v>
      </c>
      <c r="D9" s="58">
        <v>5155.4564299999993</v>
      </c>
      <c r="E9" s="59">
        <v>27.485270183382958</v>
      </c>
      <c r="F9" s="58">
        <v>7384.6384600000001</v>
      </c>
      <c r="G9" s="73">
        <v>22.283938036561118</v>
      </c>
      <c r="H9" s="311">
        <v>12.91542483251785</v>
      </c>
      <c r="I9"/>
    </row>
    <row r="10" spans="1:9" ht="14.25" x14ac:dyDescent="0.2">
      <c r="A10" s="3" t="s">
        <v>604</v>
      </c>
      <c r="B10" s="308">
        <v>400.964</v>
      </c>
      <c r="C10" s="336">
        <v>-15.482436263608864</v>
      </c>
      <c r="D10" s="58">
        <v>3390.6794196683095</v>
      </c>
      <c r="E10" s="336">
        <v>-17.259515148398894</v>
      </c>
      <c r="F10" s="58">
        <v>4733.7474196683097</v>
      </c>
      <c r="G10" s="59">
        <v>-21.476267475915382</v>
      </c>
      <c r="H10" s="311">
        <v>8.279126907297691</v>
      </c>
      <c r="I10"/>
    </row>
    <row r="11" spans="1:9" ht="14.25" x14ac:dyDescent="0.2">
      <c r="A11" s="60" t="s">
        <v>605</v>
      </c>
      <c r="B11" s="61">
        <v>4955.278510000001</v>
      </c>
      <c r="C11" s="62">
        <v>6.3847026219394598</v>
      </c>
      <c r="D11" s="61">
        <v>38423.689549668314</v>
      </c>
      <c r="E11" s="62">
        <v>10.872496335324918</v>
      </c>
      <c r="F11" s="61">
        <v>57176.891629668309</v>
      </c>
      <c r="G11" s="62">
        <v>11.031558317726125</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95" priority="8" operator="equal">
      <formula>0</formula>
    </cfRule>
  </conditionalFormatting>
  <conditionalFormatting sqref="E10">
    <cfRule type="cellIs" dxfId="294" priority="9" operator="between">
      <formula>0</formula>
      <formula>0.5</formula>
    </cfRule>
  </conditionalFormatting>
  <conditionalFormatting sqref="C10">
    <cfRule type="cellIs" dxfId="293" priority="7" operator="between">
      <formula>0</formula>
      <formula>0.5</formula>
    </cfRule>
  </conditionalFormatting>
  <conditionalFormatting sqref="C10">
    <cfRule type="cellIs" dxfId="292"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2021</v>
      </c>
      <c r="C3" s="145" t="s">
        <v>509</v>
      </c>
      <c r="D3" s="145" t="s">
        <v>509</v>
      </c>
      <c r="E3" s="145" t="s">
        <v>509</v>
      </c>
      <c r="F3" s="145">
        <v>2022</v>
      </c>
      <c r="G3" s="145" t="s">
        <v>509</v>
      </c>
      <c r="H3" s="145" t="s">
        <v>509</v>
      </c>
      <c r="I3" s="145" t="s">
        <v>509</v>
      </c>
      <c r="J3" s="145" t="s">
        <v>509</v>
      </c>
      <c r="K3" s="145" t="s">
        <v>509</v>
      </c>
      <c r="L3" s="145" t="s">
        <v>509</v>
      </c>
      <c r="M3" s="145" t="s">
        <v>509</v>
      </c>
    </row>
    <row r="4" spans="1:13" x14ac:dyDescent="0.2">
      <c r="B4" s="544">
        <v>44440</v>
      </c>
      <c r="C4" s="544">
        <v>44470</v>
      </c>
      <c r="D4" s="544">
        <v>44501</v>
      </c>
      <c r="E4" s="544">
        <v>44531</v>
      </c>
      <c r="F4" s="544">
        <v>44562</v>
      </c>
      <c r="G4" s="544">
        <v>44593</v>
      </c>
      <c r="H4" s="544">
        <v>44621</v>
      </c>
      <c r="I4" s="544">
        <v>44652</v>
      </c>
      <c r="J4" s="544">
        <v>44682</v>
      </c>
      <c r="K4" s="544">
        <v>44713</v>
      </c>
      <c r="L4" s="544">
        <v>44743</v>
      </c>
      <c r="M4" s="544">
        <v>44774</v>
      </c>
    </row>
    <row r="5" spans="1:13" x14ac:dyDescent="0.2">
      <c r="A5" s="559" t="s">
        <v>540</v>
      </c>
      <c r="B5" s="546">
        <v>5.1609047619047619</v>
      </c>
      <c r="C5" s="546">
        <v>5.5246666666666666</v>
      </c>
      <c r="D5" s="546">
        <v>5.0506500000000001</v>
      </c>
      <c r="E5" s="546">
        <v>3.7578181818181817</v>
      </c>
      <c r="F5" s="546">
        <v>4.3823999999999996</v>
      </c>
      <c r="G5" s="546">
        <v>4.6904210526315779</v>
      </c>
      <c r="H5" s="546">
        <v>4.8973478260869561</v>
      </c>
      <c r="I5" s="546">
        <v>6.5949</v>
      </c>
      <c r="J5" s="546">
        <v>8.1437619047619041</v>
      </c>
      <c r="K5" s="546">
        <v>7.7029047619047617</v>
      </c>
      <c r="L5" s="546">
        <v>7.2839</v>
      </c>
      <c r="M5" s="546">
        <v>8.8045652173913052</v>
      </c>
    </row>
    <row r="6" spans="1:13" x14ac:dyDescent="0.2">
      <c r="A6" s="18" t="s">
        <v>541</v>
      </c>
      <c r="B6" s="546">
        <v>157.72499999999999</v>
      </c>
      <c r="C6" s="546">
        <v>207.20714285714288</v>
      </c>
      <c r="D6" s="546">
        <v>200.98863636363637</v>
      </c>
      <c r="E6" s="546">
        <v>276.63809523809522</v>
      </c>
      <c r="F6" s="546">
        <v>202.77249999999998</v>
      </c>
      <c r="G6" s="546">
        <v>189.36250000000001</v>
      </c>
      <c r="H6" s="546">
        <v>299.10869565217394</v>
      </c>
      <c r="I6" s="546">
        <v>172.56736842105263</v>
      </c>
      <c r="J6" s="546">
        <v>94.19047619047619</v>
      </c>
      <c r="K6" s="546">
        <v>141.57142857142858</v>
      </c>
      <c r="L6" s="546">
        <v>243.64285714285714</v>
      </c>
      <c r="M6" s="546">
        <v>373.36956521739131</v>
      </c>
    </row>
    <row r="7" spans="1:13" x14ac:dyDescent="0.2">
      <c r="A7" s="521" t="s">
        <v>542</v>
      </c>
      <c r="B7" s="546">
        <v>64.826363636363638</v>
      </c>
      <c r="C7" s="546">
        <v>87.698095238095249</v>
      </c>
      <c r="D7" s="546">
        <v>81.949090909090913</v>
      </c>
      <c r="E7" s="546">
        <v>113.03428571428573</v>
      </c>
      <c r="F7" s="546">
        <v>85.078000000000003</v>
      </c>
      <c r="G7" s="546">
        <v>80.030999999999992</v>
      </c>
      <c r="H7" s="546">
        <v>129.28086956521739</v>
      </c>
      <c r="I7" s="546">
        <v>101.24299999999999</v>
      </c>
      <c r="J7" s="546">
        <v>88.359523809523822</v>
      </c>
      <c r="K7" s="546">
        <v>107.96809523809523</v>
      </c>
      <c r="L7" s="546">
        <v>171.82380952380956</v>
      </c>
      <c r="M7" s="586">
        <v>235.55347826086958</v>
      </c>
    </row>
    <row r="8" spans="1:13" x14ac:dyDescent="0.2">
      <c r="A8" s="447" t="s">
        <v>543</v>
      </c>
      <c r="B8" s="587">
        <v>65.238</v>
      </c>
      <c r="C8" s="587">
        <v>86.793548387096806</v>
      </c>
      <c r="D8" s="587">
        <v>84.291000000000011</v>
      </c>
      <c r="E8" s="587">
        <v>111.13838709677421</v>
      </c>
      <c r="F8" s="587">
        <v>83.622580645161264</v>
      </c>
      <c r="G8" s="587">
        <v>81.350714285714275</v>
      </c>
      <c r="H8" s="587">
        <v>124.35516129032258</v>
      </c>
      <c r="I8" s="587">
        <v>87.852333333333334</v>
      </c>
      <c r="J8" s="587">
        <v>77.260645161290327</v>
      </c>
      <c r="K8" s="587">
        <v>96.655333333333346</v>
      </c>
      <c r="L8" s="587">
        <v>126.1383870967742</v>
      </c>
      <c r="M8" s="587">
        <v>165.85419354838709</v>
      </c>
    </row>
    <row r="9" spans="1:13" x14ac:dyDescent="0.2">
      <c r="M9" s="161" t="s">
        <v>544</v>
      </c>
    </row>
    <row r="10" spans="1:13" x14ac:dyDescent="0.2">
      <c r="A10" s="45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06">
        <f>INDICE!A3</f>
        <v>44774</v>
      </c>
      <c r="C3" s="807">
        <v>41671</v>
      </c>
      <c r="D3" s="806">
        <f>DATE(YEAR(B3),MONTH(B3)-1,1)</f>
        <v>44743</v>
      </c>
      <c r="E3" s="807"/>
      <c r="F3" s="806">
        <f>DATE(YEAR(B3)-1,MONTH(B3),1)</f>
        <v>44409</v>
      </c>
      <c r="G3" s="807"/>
      <c r="H3" s="757" t="s">
        <v>421</v>
      </c>
      <c r="I3" s="75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4">
        <f>D3</f>
        <v>44743</v>
      </c>
      <c r="I4" s="287">
        <f>F3</f>
        <v>44409</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365</v>
      </c>
      <c r="B5" s="241">
        <v>5972.3559999999998</v>
      </c>
      <c r="C5" s="452">
        <v>38.822015763060968</v>
      </c>
      <c r="D5" s="241">
        <v>5841.5510000000004</v>
      </c>
      <c r="E5" s="452">
        <v>38.21647746137252</v>
      </c>
      <c r="F5" s="241">
        <v>5748.0969999999998</v>
      </c>
      <c r="G5" s="452">
        <v>35.390257819957505</v>
      </c>
      <c r="H5" s="636">
        <v>2.2392169476907653</v>
      </c>
      <c r="I5" s="247">
        <v>3.9014477313100322</v>
      </c>
      <c r="K5" s="246"/>
    </row>
    <row r="6" spans="1:71" s="13" customFormat="1" ht="15" x14ac:dyDescent="0.2">
      <c r="A6" s="16" t="s">
        <v>117</v>
      </c>
      <c r="B6" s="241">
        <v>9411.5849999999991</v>
      </c>
      <c r="C6" s="452">
        <v>61.177984236939018</v>
      </c>
      <c r="D6" s="241">
        <v>9443.8739999999998</v>
      </c>
      <c r="E6" s="452">
        <v>61.783522538627487</v>
      </c>
      <c r="F6" s="241">
        <v>10493.934999999999</v>
      </c>
      <c r="G6" s="452">
        <v>64.609742180042502</v>
      </c>
      <c r="H6" s="247">
        <v>-0.34190418042426945</v>
      </c>
      <c r="I6" s="247">
        <v>-10.314052831468848</v>
      </c>
      <c r="K6" s="246"/>
    </row>
    <row r="7" spans="1:71" s="69" customFormat="1" ht="12.75" x14ac:dyDescent="0.2">
      <c r="A7" s="76" t="s">
        <v>114</v>
      </c>
      <c r="B7" s="77">
        <v>15383.941000000001</v>
      </c>
      <c r="C7" s="78">
        <v>100</v>
      </c>
      <c r="D7" s="77">
        <v>15285.424999999999</v>
      </c>
      <c r="E7" s="78">
        <v>100</v>
      </c>
      <c r="F7" s="77">
        <v>16242.031999999999</v>
      </c>
      <c r="G7" s="78">
        <v>100</v>
      </c>
      <c r="H7" s="78">
        <v>0.64450939375255478</v>
      </c>
      <c r="I7" s="637">
        <v>-5.283150531903881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0" t="s">
        <v>493</v>
      </c>
      <c r="B9" s="244"/>
      <c r="C9" s="245"/>
      <c r="D9" s="244"/>
      <c r="E9" s="244"/>
      <c r="F9" s="244"/>
      <c r="G9" s="244"/>
      <c r="H9" s="244"/>
      <c r="I9" s="244"/>
      <c r="J9" s="244"/>
      <c r="K9" s="244"/>
      <c r="L9" s="244"/>
    </row>
    <row r="10" spans="1:71" x14ac:dyDescent="0.2">
      <c r="A10" s="451" t="s">
        <v>464</v>
      </c>
    </row>
    <row r="11" spans="1:71" x14ac:dyDescent="0.2">
      <c r="A11" s="450"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06">
        <f>INDICE!A3</f>
        <v>44774</v>
      </c>
      <c r="C3" s="807">
        <v>41671</v>
      </c>
      <c r="D3" s="806">
        <f>DATE(YEAR(B3),MONTH(B3)-1,1)</f>
        <v>44743</v>
      </c>
      <c r="E3" s="807"/>
      <c r="F3" s="806">
        <f>DATE(YEAR(B3)-1,MONTH(B3),1)</f>
        <v>44409</v>
      </c>
      <c r="G3" s="807"/>
      <c r="H3" s="757" t="s">
        <v>421</v>
      </c>
      <c r="I3" s="75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44743</v>
      </c>
      <c r="I4" s="287">
        <f>F3</f>
        <v>44409</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466</v>
      </c>
      <c r="B5" s="241">
        <v>5579.5450000000001</v>
      </c>
      <c r="C5" s="452">
        <v>37.519640704408836</v>
      </c>
      <c r="D5" s="241">
        <v>5579.5450000000001</v>
      </c>
      <c r="E5" s="452">
        <v>37.20780639209768</v>
      </c>
      <c r="F5" s="241">
        <v>5827.3770000000004</v>
      </c>
      <c r="G5" s="452">
        <v>37.506828438434212</v>
      </c>
      <c r="H5" s="437">
        <v>0</v>
      </c>
      <c r="I5" s="73">
        <v>-4.252891137813811</v>
      </c>
      <c r="K5" s="246"/>
    </row>
    <row r="6" spans="1:71" s="13" customFormat="1" ht="15" x14ac:dyDescent="0.2">
      <c r="A6" s="16" t="s">
        <v>515</v>
      </c>
      <c r="B6" s="241">
        <v>9291.4529499999917</v>
      </c>
      <c r="C6" s="452">
        <v>62.480359295591171</v>
      </c>
      <c r="D6" s="241">
        <v>9416.0850599999958</v>
      </c>
      <c r="E6" s="452">
        <v>62.792193607902313</v>
      </c>
      <c r="F6" s="241">
        <v>9709.4658700000036</v>
      </c>
      <c r="G6" s="452">
        <v>62.493171561565788</v>
      </c>
      <c r="H6" s="401">
        <v>-1.3236085826098534</v>
      </c>
      <c r="I6" s="401">
        <v>-4.3052102514884458</v>
      </c>
      <c r="K6" s="246"/>
    </row>
    <row r="7" spans="1:71" s="69" customFormat="1" ht="12.75" x14ac:dyDescent="0.2">
      <c r="A7" s="76" t="s">
        <v>114</v>
      </c>
      <c r="B7" s="77">
        <v>14870.997949999992</v>
      </c>
      <c r="C7" s="78">
        <v>100</v>
      </c>
      <c r="D7" s="77">
        <v>14995.630059999996</v>
      </c>
      <c r="E7" s="78">
        <v>100</v>
      </c>
      <c r="F7" s="77">
        <v>15536.842870000004</v>
      </c>
      <c r="G7" s="78">
        <v>100</v>
      </c>
      <c r="H7" s="78">
        <v>-0.83112286380319067</v>
      </c>
      <c r="I7" s="78">
        <v>-4.2855870112819909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0" t="s">
        <v>493</v>
      </c>
    </row>
    <row r="10" spans="1:71" x14ac:dyDescent="0.2">
      <c r="A10" s="450" t="s">
        <v>464</v>
      </c>
    </row>
    <row r="11" spans="1:71" x14ac:dyDescent="0.2">
      <c r="A11" s="436" t="s">
        <v>532</v>
      </c>
    </row>
    <row r="12" spans="1:71" x14ac:dyDescent="0.2">
      <c r="C12" s="1" t="s">
        <v>369</v>
      </c>
    </row>
  </sheetData>
  <mergeCells count="4">
    <mergeCell ref="B3:C3"/>
    <mergeCell ref="D3:E3"/>
    <mergeCell ref="F3:G3"/>
    <mergeCell ref="H3:I3"/>
  </mergeCells>
  <conditionalFormatting sqref="I5">
    <cfRule type="cellIs" dxfId="58" priority="3" operator="between">
      <formula>-0.5</formula>
      <formula>0.5</formula>
    </cfRule>
    <cfRule type="cellIs" dxfId="57"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796" t="s">
        <v>502</v>
      </c>
      <c r="B1" s="796"/>
      <c r="C1" s="796"/>
      <c r="D1" s="796"/>
      <c r="E1" s="796"/>
      <c r="F1" s="796"/>
    </row>
    <row r="2" spans="1:9" x14ac:dyDescent="0.2">
      <c r="A2" s="797"/>
      <c r="B2" s="797"/>
      <c r="C2" s="797"/>
      <c r="D2" s="797"/>
      <c r="E2" s="797"/>
      <c r="F2" s="797"/>
      <c r="I2" s="161" t="s">
        <v>465</v>
      </c>
    </row>
    <row r="3" spans="1:9" x14ac:dyDescent="0.2">
      <c r="A3" s="255"/>
      <c r="B3" s="257"/>
      <c r="C3" s="257"/>
      <c r="D3" s="764">
        <f>INDICE!A3</f>
        <v>44774</v>
      </c>
      <c r="E3" s="764">
        <v>41671</v>
      </c>
      <c r="F3" s="764">
        <f>DATE(YEAR(D3),MONTH(D3)-1,1)</f>
        <v>44743</v>
      </c>
      <c r="G3" s="764"/>
      <c r="H3" s="767">
        <f>DATE(YEAR(D3)-1,MONTH(D3),1)</f>
        <v>44409</v>
      </c>
      <c r="I3" s="767"/>
    </row>
    <row r="4" spans="1:9" x14ac:dyDescent="0.2">
      <c r="A4" s="221"/>
      <c r="B4" s="222"/>
      <c r="C4" s="222"/>
      <c r="D4" s="82" t="s">
        <v>368</v>
      </c>
      <c r="E4" s="184" t="s">
        <v>106</v>
      </c>
      <c r="F4" s="82" t="s">
        <v>368</v>
      </c>
      <c r="G4" s="184" t="s">
        <v>106</v>
      </c>
      <c r="H4" s="82" t="s">
        <v>368</v>
      </c>
      <c r="I4" s="184" t="s">
        <v>106</v>
      </c>
    </row>
    <row r="5" spans="1:9" x14ac:dyDescent="0.2">
      <c r="A5" s="547" t="s">
        <v>367</v>
      </c>
      <c r="B5" s="166"/>
      <c r="C5" s="166"/>
      <c r="D5" s="401">
        <v>114.05134295626064</v>
      </c>
      <c r="E5" s="455">
        <v>100</v>
      </c>
      <c r="F5" s="401">
        <v>113.578784236793</v>
      </c>
      <c r="G5" s="455">
        <v>100</v>
      </c>
      <c r="H5" s="401">
        <v>129.51060042035203</v>
      </c>
      <c r="I5" s="455">
        <v>100</v>
      </c>
    </row>
    <row r="6" spans="1:9" x14ac:dyDescent="0.2">
      <c r="A6" s="588" t="s">
        <v>462</v>
      </c>
      <c r="B6" s="166"/>
      <c r="C6" s="166"/>
      <c r="D6" s="401">
        <v>71.873012285969324</v>
      </c>
      <c r="E6" s="455">
        <v>63.018120105374862</v>
      </c>
      <c r="F6" s="401">
        <v>71.400453566501682</v>
      </c>
      <c r="G6" s="455">
        <v>62.864252374495862</v>
      </c>
      <c r="H6" s="401">
        <v>81.91346421753218</v>
      </c>
      <c r="I6" s="455">
        <v>63.248463022845989</v>
      </c>
    </row>
    <row r="7" spans="1:9" x14ac:dyDescent="0.2">
      <c r="A7" s="588" t="s">
        <v>463</v>
      </c>
      <c r="B7" s="166"/>
      <c r="C7" s="166"/>
      <c r="D7" s="401">
        <v>42.178330670291331</v>
      </c>
      <c r="E7" s="455">
        <v>36.981879894625152</v>
      </c>
      <c r="F7" s="401">
        <v>42.178330670291331</v>
      </c>
      <c r="G7" s="455">
        <v>37.135747625504145</v>
      </c>
      <c r="H7" s="401">
        <v>47.597136202819861</v>
      </c>
      <c r="I7" s="455">
        <v>36.751536977154018</v>
      </c>
    </row>
    <row r="8" spans="1:9" x14ac:dyDescent="0.2">
      <c r="A8" s="548" t="s">
        <v>611</v>
      </c>
      <c r="B8" s="254"/>
      <c r="C8" s="254"/>
      <c r="D8" s="448">
        <v>90</v>
      </c>
      <c r="E8" s="456"/>
      <c r="F8" s="448">
        <v>90</v>
      </c>
      <c r="G8" s="456"/>
      <c r="H8" s="448">
        <v>90</v>
      </c>
      <c r="I8" s="456"/>
    </row>
    <row r="9" spans="1:9" x14ac:dyDescent="0.2">
      <c r="B9" s="133"/>
      <c r="C9" s="133"/>
      <c r="D9" s="133"/>
      <c r="E9" s="226"/>
      <c r="I9" s="161" t="s">
        <v>220</v>
      </c>
    </row>
    <row r="10" spans="1:9" x14ac:dyDescent="0.2">
      <c r="A10" s="408" t="s">
        <v>575</v>
      </c>
      <c r="B10" s="252"/>
      <c r="C10" s="252"/>
      <c r="D10" s="252"/>
      <c r="E10" s="252"/>
      <c r="F10" s="252"/>
      <c r="G10" s="252"/>
      <c r="H10" s="252"/>
      <c r="I10" s="252"/>
    </row>
    <row r="11" spans="1:9" x14ac:dyDescent="0.2">
      <c r="A11" s="408" t="s">
        <v>553</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796" t="s">
        <v>466</v>
      </c>
      <c r="B1" s="796"/>
      <c r="C1" s="796"/>
      <c r="D1" s="796"/>
      <c r="E1" s="256"/>
      <c r="F1" s="1"/>
      <c r="G1" s="1"/>
      <c r="H1" s="1"/>
      <c r="I1" s="1"/>
    </row>
    <row r="2" spans="1:40" ht="15" x14ac:dyDescent="0.2">
      <c r="A2" s="796"/>
      <c r="B2" s="796"/>
      <c r="C2" s="796"/>
      <c r="D2" s="796"/>
      <c r="E2" s="256"/>
      <c r="F2" s="1"/>
      <c r="G2" s="212"/>
      <c r="H2" s="251"/>
      <c r="I2" s="250" t="s">
        <v>151</v>
      </c>
    </row>
    <row r="3" spans="1:40" x14ac:dyDescent="0.2">
      <c r="A3" s="255"/>
      <c r="B3" s="806">
        <f>INDICE!A3</f>
        <v>44774</v>
      </c>
      <c r="C3" s="807">
        <v>41671</v>
      </c>
      <c r="D3" s="806">
        <f>DATE(YEAR(B3),MONTH(B3)-1,1)</f>
        <v>44743</v>
      </c>
      <c r="E3" s="807"/>
      <c r="F3" s="806">
        <f>DATE(YEAR(B3)-1,MONTH(B3),1)</f>
        <v>44409</v>
      </c>
      <c r="G3" s="807"/>
      <c r="H3" s="757" t="s">
        <v>421</v>
      </c>
      <c r="I3" s="757"/>
    </row>
    <row r="4" spans="1:40" x14ac:dyDescent="0.2">
      <c r="A4" s="221"/>
      <c r="B4" s="184" t="s">
        <v>47</v>
      </c>
      <c r="C4" s="184" t="s">
        <v>106</v>
      </c>
      <c r="D4" s="184" t="s">
        <v>47</v>
      </c>
      <c r="E4" s="184" t="s">
        <v>106</v>
      </c>
      <c r="F4" s="184" t="s">
        <v>47</v>
      </c>
      <c r="G4" s="184" t="s">
        <v>106</v>
      </c>
      <c r="H4" s="694">
        <f>D3</f>
        <v>44743</v>
      </c>
      <c r="I4" s="694">
        <f>F3</f>
        <v>44409</v>
      </c>
    </row>
    <row r="5" spans="1:40" x14ac:dyDescent="0.2">
      <c r="A5" s="547" t="s">
        <v>48</v>
      </c>
      <c r="B5" s="240">
        <v>441.37799999999999</v>
      </c>
      <c r="C5" s="247">
        <v>7.9106450436370697</v>
      </c>
      <c r="D5" s="240">
        <v>441.37799999999999</v>
      </c>
      <c r="E5" s="247">
        <v>7.9106450436370697</v>
      </c>
      <c r="F5" s="240">
        <v>435.53</v>
      </c>
      <c r="G5" s="247">
        <v>7.4738600231287586</v>
      </c>
      <c r="H5" s="437">
        <v>0</v>
      </c>
      <c r="I5" s="401">
        <v>1.3427318439602354</v>
      </c>
    </row>
    <row r="6" spans="1:40" x14ac:dyDescent="0.2">
      <c r="A6" s="588" t="s">
        <v>49</v>
      </c>
      <c r="B6" s="240">
        <v>333.65899999999999</v>
      </c>
      <c r="C6" s="247">
        <v>5.9800395910419217</v>
      </c>
      <c r="D6" s="240">
        <v>333.65899999999999</v>
      </c>
      <c r="E6" s="247">
        <v>5.9800395910419217</v>
      </c>
      <c r="F6" s="240">
        <v>336.11700000000002</v>
      </c>
      <c r="G6" s="247">
        <v>5.767895229706264</v>
      </c>
      <c r="H6" s="445">
        <v>0</v>
      </c>
      <c r="I6" s="401">
        <v>-0.73129297238759916</v>
      </c>
    </row>
    <row r="7" spans="1:40" x14ac:dyDescent="0.2">
      <c r="A7" s="588" t="s">
        <v>122</v>
      </c>
      <c r="B7" s="240">
        <v>3178.4160000000002</v>
      </c>
      <c r="C7" s="247">
        <v>56.965505251772321</v>
      </c>
      <c r="D7" s="240">
        <v>3178.4160000000002</v>
      </c>
      <c r="E7" s="247">
        <v>56.965505251772321</v>
      </c>
      <c r="F7" s="240">
        <v>3415.692</v>
      </c>
      <c r="G7" s="247">
        <v>58.614570500587135</v>
      </c>
      <c r="H7" s="445">
        <v>0</v>
      </c>
      <c r="I7" s="73">
        <v>-6.9466450722137667</v>
      </c>
    </row>
    <row r="8" spans="1:40" x14ac:dyDescent="0.2">
      <c r="A8" s="588" t="s">
        <v>123</v>
      </c>
      <c r="B8" s="240">
        <v>35</v>
      </c>
      <c r="C8" s="247">
        <v>0.6272912934656858</v>
      </c>
      <c r="D8" s="240">
        <v>35</v>
      </c>
      <c r="E8" s="247">
        <v>0.6272912934656858</v>
      </c>
      <c r="F8" s="240">
        <v>48.250999999999998</v>
      </c>
      <c r="G8" s="247">
        <v>0.82800546455120361</v>
      </c>
      <c r="H8" s="437">
        <v>0</v>
      </c>
      <c r="I8" s="401">
        <v>-27.462643261279553</v>
      </c>
    </row>
    <row r="9" spans="1:40" x14ac:dyDescent="0.2">
      <c r="A9" s="548" t="s">
        <v>366</v>
      </c>
      <c r="B9" s="448">
        <v>1591.0920000000001</v>
      </c>
      <c r="C9" s="453">
        <v>28.516518820083004</v>
      </c>
      <c r="D9" s="448">
        <v>1591.0920000000001</v>
      </c>
      <c r="E9" s="453">
        <v>28.516518820083004</v>
      </c>
      <c r="F9" s="448">
        <v>1591.787</v>
      </c>
      <c r="G9" s="453">
        <v>27.315668782026631</v>
      </c>
      <c r="H9" s="437">
        <v>0</v>
      </c>
      <c r="I9" s="96">
        <v>-4.3661620556012602E-2</v>
      </c>
    </row>
    <row r="10" spans="1:40" s="69" customFormat="1" x14ac:dyDescent="0.2">
      <c r="A10" s="76" t="s">
        <v>114</v>
      </c>
      <c r="B10" s="77">
        <v>5579.5450000000001</v>
      </c>
      <c r="C10" s="253">
        <v>100</v>
      </c>
      <c r="D10" s="77">
        <v>5579.5450000000001</v>
      </c>
      <c r="E10" s="253">
        <v>100</v>
      </c>
      <c r="F10" s="77">
        <v>5827.3770000000004</v>
      </c>
      <c r="G10" s="253">
        <v>100</v>
      </c>
      <c r="H10" s="637">
        <v>0</v>
      </c>
      <c r="I10" s="78">
        <v>-4.252891137813811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3" customFormat="1" ht="12.75" x14ac:dyDescent="0.2">
      <c r="A12" s="451" t="s">
        <v>493</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464</v>
      </c>
      <c r="B13" s="252"/>
      <c r="C13" s="252"/>
      <c r="D13" s="252"/>
      <c r="E13" s="252"/>
      <c r="F13" s="252"/>
      <c r="G13" s="252"/>
      <c r="H13" s="252"/>
      <c r="I13" s="252"/>
    </row>
    <row r="14" spans="1:40" x14ac:dyDescent="0.2">
      <c r="A14" s="436" t="s">
        <v>531</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
    <cfRule type="cellIs" dxfId="56" priority="26" operator="equal">
      <formula>0</formula>
    </cfRule>
  </conditionalFormatting>
  <conditionalFormatting sqref="I7">
    <cfRule type="cellIs" dxfId="55" priority="7" operator="between">
      <formula>-0.5</formula>
      <formula>0.5</formula>
    </cfRule>
    <cfRule type="cellIs" dxfId="54" priority="8" operator="between">
      <formula>0</formula>
      <formula>0.49</formula>
    </cfRule>
  </conditionalFormatting>
  <conditionalFormatting sqref="I9">
    <cfRule type="cellIs" dxfId="53" priority="1" operator="between">
      <formula>-0.5</formula>
      <formula>0.5</formula>
    </cfRule>
    <cfRule type="cellIs" dxfId="52"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796" t="s">
        <v>40</v>
      </c>
      <c r="B1" s="796"/>
      <c r="C1" s="796"/>
      <c r="D1" s="11"/>
      <c r="E1" s="11"/>
      <c r="F1" s="11"/>
      <c r="G1" s="11"/>
      <c r="H1" s="11"/>
      <c r="I1" s="11"/>
      <c r="J1" s="11"/>
      <c r="K1" s="11"/>
      <c r="L1" s="11"/>
    </row>
    <row r="2" spans="1:47" x14ac:dyDescent="0.2">
      <c r="A2" s="796"/>
      <c r="B2" s="796"/>
      <c r="C2" s="796"/>
      <c r="D2" s="261"/>
      <c r="E2" s="11"/>
      <c r="F2" s="11"/>
      <c r="H2" s="11"/>
      <c r="I2" s="11"/>
      <c r="J2" s="11"/>
      <c r="K2" s="11"/>
    </row>
    <row r="3" spans="1:47" x14ac:dyDescent="0.2">
      <c r="A3" s="260"/>
      <c r="B3" s="11"/>
      <c r="C3" s="11"/>
      <c r="D3" s="11"/>
      <c r="E3" s="11"/>
      <c r="F3" s="11"/>
      <c r="G3" s="11"/>
      <c r="H3" s="228"/>
      <c r="I3" s="250" t="s">
        <v>495</v>
      </c>
      <c r="J3" s="11"/>
      <c r="K3" s="11"/>
      <c r="L3" s="11"/>
    </row>
    <row r="4" spans="1:47" x14ac:dyDescent="0.2">
      <c r="A4" s="11"/>
      <c r="B4" s="806">
        <f>INDICE!A3</f>
        <v>44774</v>
      </c>
      <c r="C4" s="807">
        <v>41671</v>
      </c>
      <c r="D4" s="806">
        <f>DATE(YEAR(B4),MONTH(B4)-1,1)</f>
        <v>44743</v>
      </c>
      <c r="E4" s="807"/>
      <c r="F4" s="806">
        <f>DATE(YEAR(B4)-1,MONTH(B4),1)</f>
        <v>44409</v>
      </c>
      <c r="G4" s="807"/>
      <c r="H4" s="757" t="s">
        <v>421</v>
      </c>
      <c r="I4" s="757"/>
      <c r="J4" s="11"/>
      <c r="K4" s="11"/>
      <c r="L4" s="11"/>
    </row>
    <row r="5" spans="1:47" x14ac:dyDescent="0.2">
      <c r="A5" s="260"/>
      <c r="B5" s="184" t="s">
        <v>54</v>
      </c>
      <c r="C5" s="184" t="s">
        <v>106</v>
      </c>
      <c r="D5" s="184" t="s">
        <v>54</v>
      </c>
      <c r="E5" s="184" t="s">
        <v>106</v>
      </c>
      <c r="F5" s="184" t="s">
        <v>54</v>
      </c>
      <c r="G5" s="184" t="s">
        <v>106</v>
      </c>
      <c r="H5" s="287">
        <f>D4</f>
        <v>44743</v>
      </c>
      <c r="I5" s="287">
        <f>F4</f>
        <v>44409</v>
      </c>
      <c r="J5" s="11"/>
      <c r="K5" s="11"/>
      <c r="L5" s="11"/>
    </row>
    <row r="6" spans="1:47" ht="15" customHeight="1" x14ac:dyDescent="0.2">
      <c r="A6" s="11" t="s">
        <v>371</v>
      </c>
      <c r="B6" s="230">
        <v>15467.56979</v>
      </c>
      <c r="C6" s="229">
        <v>34.041833535795988</v>
      </c>
      <c r="D6" s="230">
        <v>15420.352580000002</v>
      </c>
      <c r="E6" s="229">
        <v>35.943732820829879</v>
      </c>
      <c r="F6" s="230">
        <v>10830.47983</v>
      </c>
      <c r="G6" s="229">
        <v>30.307524298737327</v>
      </c>
      <c r="H6" s="229">
        <v>0.3062005862384572</v>
      </c>
      <c r="I6" s="229">
        <v>42.815184855941872</v>
      </c>
      <c r="J6" s="11"/>
      <c r="K6" s="11"/>
      <c r="L6" s="11"/>
    </row>
    <row r="7" spans="1:47" x14ac:dyDescent="0.2">
      <c r="A7" s="259" t="s">
        <v>370</v>
      </c>
      <c r="B7" s="230">
        <v>29969.377</v>
      </c>
      <c r="C7" s="229">
        <v>65.958166464203998</v>
      </c>
      <c r="D7" s="230">
        <v>27481.014000000003</v>
      </c>
      <c r="E7" s="229">
        <v>64.056267179170121</v>
      </c>
      <c r="F7" s="230">
        <v>24904.804000000004</v>
      </c>
      <c r="G7" s="229">
        <v>69.692475701262694</v>
      </c>
      <c r="H7" s="724">
        <v>9.054844191702669</v>
      </c>
      <c r="I7" s="665">
        <v>20.335727195443884</v>
      </c>
      <c r="J7" s="11"/>
      <c r="K7" s="11"/>
      <c r="L7" s="11"/>
    </row>
    <row r="8" spans="1:47" x14ac:dyDescent="0.2">
      <c r="A8" s="173" t="s">
        <v>114</v>
      </c>
      <c r="B8" s="174">
        <v>45436.946790000002</v>
      </c>
      <c r="C8" s="175">
        <v>100</v>
      </c>
      <c r="D8" s="174">
        <v>42901.366580000002</v>
      </c>
      <c r="E8" s="175">
        <v>100</v>
      </c>
      <c r="F8" s="174">
        <v>35735.28383</v>
      </c>
      <c r="G8" s="175">
        <v>100</v>
      </c>
      <c r="H8" s="78">
        <v>5.9102551087080082</v>
      </c>
      <c r="I8" s="78">
        <v>27.1486942881237</v>
      </c>
      <c r="J8" s="230"/>
      <c r="K8" s="11"/>
    </row>
    <row r="9" spans="1:47" s="243" customFormat="1" x14ac:dyDescent="0.2">
      <c r="A9" s="11"/>
      <c r="B9" s="11"/>
      <c r="C9" s="11"/>
      <c r="D9" s="11"/>
      <c r="E9" s="11"/>
      <c r="F9" s="11"/>
      <c r="H9" s="11"/>
      <c r="I9" s="161" t="s">
        <v>220</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1" t="s">
        <v>493</v>
      </c>
      <c r="B10" s="244"/>
      <c r="C10" s="245"/>
      <c r="D10" s="244"/>
      <c r="E10" s="244"/>
      <c r="F10" s="244"/>
      <c r="G10" s="244"/>
      <c r="H10" s="11"/>
      <c r="I10" s="11"/>
      <c r="J10" s="11"/>
      <c r="K10" s="11"/>
      <c r="L10" s="11"/>
    </row>
    <row r="11" spans="1:47" x14ac:dyDescent="0.2">
      <c r="A11" s="133" t="s">
        <v>494</v>
      </c>
      <c r="B11" s="11"/>
      <c r="C11" s="258"/>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230"/>
      <c r="C14" s="11"/>
      <c r="D14" s="230"/>
      <c r="E14" s="230"/>
      <c r="F14" s="628"/>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369</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51" priority="1" operator="between">
      <formula>-0.5</formula>
      <formula>0.5</formula>
    </cfRule>
    <cfRule type="cellIs" dxfId="5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08" t="s">
        <v>1</v>
      </c>
      <c r="B1" s="808"/>
      <c r="C1" s="808"/>
      <c r="D1" s="808"/>
      <c r="E1" s="262"/>
      <c r="F1" s="262"/>
      <c r="G1" s="263"/>
    </row>
    <row r="2" spans="1:7" x14ac:dyDescent="0.2">
      <c r="A2" s="808"/>
      <c r="B2" s="808"/>
      <c r="C2" s="808"/>
      <c r="D2" s="808"/>
      <c r="E2" s="263"/>
      <c r="F2" s="263"/>
      <c r="G2" s="263"/>
    </row>
    <row r="3" spans="1:7" x14ac:dyDescent="0.2">
      <c r="A3" s="407"/>
      <c r="B3" s="407"/>
      <c r="C3" s="407"/>
      <c r="D3" s="263"/>
      <c r="E3" s="263"/>
      <c r="F3" s="263"/>
      <c r="G3" s="263"/>
    </row>
    <row r="4" spans="1:7" x14ac:dyDescent="0.2">
      <c r="A4" s="262" t="s">
        <v>372</v>
      </c>
      <c r="B4" s="263"/>
      <c r="C4" s="263"/>
      <c r="D4" s="263"/>
      <c r="E4" s="263"/>
      <c r="F4" s="263"/>
      <c r="G4" s="263"/>
    </row>
    <row r="5" spans="1:7" x14ac:dyDescent="0.2">
      <c r="A5" s="264"/>
      <c r="B5" s="264" t="s">
        <v>373</v>
      </c>
      <c r="C5" s="264" t="s">
        <v>374</v>
      </c>
      <c r="D5" s="264" t="s">
        <v>375</v>
      </c>
      <c r="E5" s="264" t="s">
        <v>376</v>
      </c>
      <c r="F5" s="264" t="s">
        <v>54</v>
      </c>
      <c r="G5" s="263"/>
    </row>
    <row r="6" spans="1:7" x14ac:dyDescent="0.2">
      <c r="A6" s="265" t="s">
        <v>373</v>
      </c>
      <c r="B6" s="266">
        <v>1</v>
      </c>
      <c r="C6" s="266">
        <v>238.8</v>
      </c>
      <c r="D6" s="266">
        <v>0.23880000000000001</v>
      </c>
      <c r="E6" s="267" t="s">
        <v>377</v>
      </c>
      <c r="F6" s="267">
        <v>0.27779999999999999</v>
      </c>
      <c r="G6" s="263"/>
    </row>
    <row r="7" spans="1:7" x14ac:dyDescent="0.2">
      <c r="A7" s="262" t="s">
        <v>374</v>
      </c>
      <c r="B7" s="268" t="s">
        <v>378</v>
      </c>
      <c r="C7" s="263">
        <v>1</v>
      </c>
      <c r="D7" s="269" t="s">
        <v>379</v>
      </c>
      <c r="E7" s="269" t="s">
        <v>380</v>
      </c>
      <c r="F7" s="268" t="s">
        <v>381</v>
      </c>
      <c r="G7" s="263"/>
    </row>
    <row r="8" spans="1:7" x14ac:dyDescent="0.2">
      <c r="A8" s="262" t="s">
        <v>375</v>
      </c>
      <c r="B8" s="268">
        <v>4.1867999999999999</v>
      </c>
      <c r="C8" s="269" t="s">
        <v>382</v>
      </c>
      <c r="D8" s="263">
        <v>1</v>
      </c>
      <c r="E8" s="269" t="s">
        <v>383</v>
      </c>
      <c r="F8" s="268">
        <v>1.163</v>
      </c>
      <c r="G8" s="263"/>
    </row>
    <row r="9" spans="1:7" x14ac:dyDescent="0.2">
      <c r="A9" s="262" t="s">
        <v>376</v>
      </c>
      <c r="B9" s="268" t="s">
        <v>384</v>
      </c>
      <c r="C9" s="269" t="s">
        <v>385</v>
      </c>
      <c r="D9" s="269" t="s">
        <v>386</v>
      </c>
      <c r="E9" s="268">
        <v>1</v>
      </c>
      <c r="F9" s="270">
        <v>11630</v>
      </c>
      <c r="G9" s="263"/>
    </row>
    <row r="10" spans="1:7" x14ac:dyDescent="0.2">
      <c r="A10" s="271" t="s">
        <v>54</v>
      </c>
      <c r="B10" s="272">
        <v>3.6</v>
      </c>
      <c r="C10" s="272">
        <v>860</v>
      </c>
      <c r="D10" s="272">
        <v>0.86</v>
      </c>
      <c r="E10" s="273" t="s">
        <v>387</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388</v>
      </c>
      <c r="B13" s="263"/>
      <c r="C13" s="263"/>
      <c r="D13" s="263"/>
      <c r="E13" s="263"/>
      <c r="F13" s="263"/>
      <c r="G13" s="263"/>
    </row>
    <row r="14" spans="1:7" x14ac:dyDescent="0.2">
      <c r="A14" s="264"/>
      <c r="B14" s="274" t="s">
        <v>389</v>
      </c>
      <c r="C14" s="264" t="s">
        <v>390</v>
      </c>
      <c r="D14" s="264" t="s">
        <v>391</v>
      </c>
      <c r="E14" s="264" t="s">
        <v>392</v>
      </c>
      <c r="F14" s="264" t="s">
        <v>393</v>
      </c>
      <c r="G14" s="263"/>
    </row>
    <row r="15" spans="1:7" x14ac:dyDescent="0.2">
      <c r="A15" s="265" t="s">
        <v>389</v>
      </c>
      <c r="B15" s="266">
        <v>1</v>
      </c>
      <c r="C15" s="266">
        <v>2.3810000000000001E-2</v>
      </c>
      <c r="D15" s="266">
        <v>0.13370000000000001</v>
      </c>
      <c r="E15" s="266">
        <v>3.7850000000000001</v>
      </c>
      <c r="F15" s="266">
        <v>3.8E-3</v>
      </c>
      <c r="G15" s="263"/>
    </row>
    <row r="16" spans="1:7" x14ac:dyDescent="0.2">
      <c r="A16" s="262" t="s">
        <v>390</v>
      </c>
      <c r="B16" s="263">
        <v>42</v>
      </c>
      <c r="C16" s="263">
        <v>1</v>
      </c>
      <c r="D16" s="263">
        <v>5.6150000000000002</v>
      </c>
      <c r="E16" s="263">
        <v>159</v>
      </c>
      <c r="F16" s="263">
        <v>0.159</v>
      </c>
      <c r="G16" s="263"/>
    </row>
    <row r="17" spans="1:7" x14ac:dyDescent="0.2">
      <c r="A17" s="262" t="s">
        <v>391</v>
      </c>
      <c r="B17" s="263">
        <v>7.48</v>
      </c>
      <c r="C17" s="263">
        <v>0.17810000000000001</v>
      </c>
      <c r="D17" s="263">
        <v>1</v>
      </c>
      <c r="E17" s="263">
        <v>28.3</v>
      </c>
      <c r="F17" s="263">
        <v>2.8299999999999999E-2</v>
      </c>
      <c r="G17" s="263"/>
    </row>
    <row r="18" spans="1:7" x14ac:dyDescent="0.2">
      <c r="A18" s="262" t="s">
        <v>392</v>
      </c>
      <c r="B18" s="263">
        <v>0.26419999999999999</v>
      </c>
      <c r="C18" s="263">
        <v>6.3E-3</v>
      </c>
      <c r="D18" s="263">
        <v>3.5299999999999998E-2</v>
      </c>
      <c r="E18" s="263">
        <v>1</v>
      </c>
      <c r="F18" s="263">
        <v>1E-3</v>
      </c>
      <c r="G18" s="263"/>
    </row>
    <row r="19" spans="1:7" x14ac:dyDescent="0.2">
      <c r="A19" s="271" t="s">
        <v>393</v>
      </c>
      <c r="B19" s="272">
        <v>264.2</v>
      </c>
      <c r="C19" s="272">
        <v>6.2889999999999997</v>
      </c>
      <c r="D19" s="272">
        <v>35.314700000000002</v>
      </c>
      <c r="E19" s="275">
        <v>1000</v>
      </c>
      <c r="F19" s="272">
        <v>1</v>
      </c>
      <c r="G19" s="263"/>
    </row>
    <row r="20" spans="1:7" x14ac:dyDescent="0.2">
      <c r="A20" s="263"/>
      <c r="B20" s="263"/>
      <c r="C20" s="263"/>
      <c r="D20" s="263"/>
      <c r="E20" s="263"/>
      <c r="F20" s="263"/>
      <c r="G20" s="263"/>
    </row>
    <row r="21" spans="1:7" x14ac:dyDescent="0.2">
      <c r="A21" s="263"/>
      <c r="B21" s="263"/>
      <c r="C21" s="263"/>
      <c r="D21" s="263"/>
      <c r="E21" s="263"/>
      <c r="F21" s="263"/>
      <c r="G21" s="263"/>
    </row>
    <row r="22" spans="1:7" x14ac:dyDescent="0.2">
      <c r="A22" s="262" t="s">
        <v>394</v>
      </c>
      <c r="B22" s="263"/>
      <c r="C22" s="263"/>
      <c r="D22" s="263"/>
      <c r="E22" s="263"/>
      <c r="F22" s="263"/>
      <c r="G22" s="263"/>
    </row>
    <row r="23" spans="1:7" x14ac:dyDescent="0.2">
      <c r="A23" s="276" t="s">
        <v>268</v>
      </c>
      <c r="B23" s="276"/>
      <c r="C23" s="276"/>
      <c r="D23" s="276"/>
      <c r="E23" s="276"/>
      <c r="F23" s="276"/>
      <c r="G23" s="263"/>
    </row>
    <row r="24" spans="1:7" x14ac:dyDescent="0.2">
      <c r="A24" s="809" t="s">
        <v>395</v>
      </c>
      <c r="B24" s="809"/>
      <c r="C24" s="809"/>
      <c r="D24" s="810" t="s">
        <v>396</v>
      </c>
      <c r="E24" s="810"/>
      <c r="F24" s="810"/>
      <c r="G24" s="263"/>
    </row>
    <row r="25" spans="1:7" x14ac:dyDescent="0.2">
      <c r="A25" s="263"/>
      <c r="B25" s="263"/>
      <c r="C25" s="263"/>
      <c r="D25" s="263"/>
      <c r="E25" s="263"/>
      <c r="F25" s="263"/>
      <c r="G25" s="263"/>
    </row>
    <row r="26" spans="1:7" x14ac:dyDescent="0.2">
      <c r="A26" s="263"/>
      <c r="B26" s="263"/>
      <c r="C26" s="263"/>
      <c r="D26" s="263"/>
      <c r="E26" s="263"/>
      <c r="F26" s="263"/>
      <c r="G26" s="263"/>
    </row>
    <row r="27" spans="1:7" x14ac:dyDescent="0.2">
      <c r="A27" s="6" t="s">
        <v>397</v>
      </c>
      <c r="B27" s="263"/>
      <c r="C27" s="6"/>
      <c r="D27" s="262" t="s">
        <v>398</v>
      </c>
      <c r="E27" s="263"/>
      <c r="F27" s="263"/>
      <c r="G27" s="263"/>
    </row>
    <row r="28" spans="1:7" x14ac:dyDescent="0.2">
      <c r="A28" s="274" t="s">
        <v>268</v>
      </c>
      <c r="B28" s="264" t="s">
        <v>400</v>
      </c>
      <c r="C28" s="3"/>
      <c r="D28" s="265" t="s">
        <v>109</v>
      </c>
      <c r="E28" s="266"/>
      <c r="F28" s="267" t="s">
        <v>401</v>
      </c>
      <c r="G28" s="263"/>
    </row>
    <row r="29" spans="1:7" x14ac:dyDescent="0.2">
      <c r="A29" s="277" t="s">
        <v>554</v>
      </c>
      <c r="B29" s="278" t="s">
        <v>405</v>
      </c>
      <c r="C29" s="3"/>
      <c r="D29" s="271" t="s">
        <v>366</v>
      </c>
      <c r="E29" s="272"/>
      <c r="F29" s="273" t="s">
        <v>406</v>
      </c>
      <c r="G29" s="263"/>
    </row>
    <row r="30" spans="1:7" x14ac:dyDescent="0.2">
      <c r="A30" s="6" t="s">
        <v>657</v>
      </c>
      <c r="B30" s="706" t="s">
        <v>407</v>
      </c>
      <c r="C30" s="3"/>
      <c r="D30" s="262"/>
      <c r="E30" s="263"/>
      <c r="F30" s="268"/>
      <c r="G30" s="263"/>
    </row>
    <row r="31" spans="1:7" x14ac:dyDescent="0.2">
      <c r="A31" s="6" t="s">
        <v>658</v>
      </c>
      <c r="B31" s="706" t="s">
        <v>659</v>
      </c>
      <c r="C31" s="3"/>
      <c r="D31" s="262"/>
      <c r="E31" s="263"/>
      <c r="F31" s="268"/>
      <c r="G31" s="263"/>
    </row>
    <row r="32" spans="1:7" x14ac:dyDescent="0.2">
      <c r="A32" s="65" t="s">
        <v>656</v>
      </c>
      <c r="B32" s="279" t="s">
        <v>660</v>
      </c>
      <c r="C32" s="263"/>
      <c r="D32" s="263"/>
      <c r="E32" s="263"/>
      <c r="F32" s="263"/>
      <c r="G32" s="263"/>
    </row>
    <row r="33" spans="1:7" x14ac:dyDescent="0.2">
      <c r="A33" s="263" t="s">
        <v>654</v>
      </c>
      <c r="B33" s="706"/>
      <c r="C33" s="263"/>
      <c r="D33" s="263"/>
      <c r="E33" s="263"/>
      <c r="F33" s="263"/>
      <c r="G33" s="263"/>
    </row>
    <row r="34" spans="1:7" x14ac:dyDescent="0.2">
      <c r="A34" s="263" t="s">
        <v>655</v>
      </c>
      <c r="B34" s="263"/>
      <c r="C34" s="263"/>
      <c r="D34" s="263"/>
      <c r="E34" s="263"/>
      <c r="F34" s="263"/>
      <c r="G34" s="263"/>
    </row>
    <row r="35" spans="1:7" x14ac:dyDescent="0.2">
      <c r="A35" s="263"/>
      <c r="B35" s="263"/>
      <c r="C35" s="263"/>
      <c r="D35" s="263"/>
      <c r="E35" s="263"/>
      <c r="F35" s="263"/>
      <c r="G35" s="263"/>
    </row>
    <row r="36" spans="1:7" x14ac:dyDescent="0.2">
      <c r="A36" s="262" t="s">
        <v>399</v>
      </c>
      <c r="B36" s="263"/>
      <c r="C36" s="263"/>
      <c r="D36" s="263"/>
      <c r="E36" s="262" t="s">
        <v>408</v>
      </c>
      <c r="F36" s="263"/>
      <c r="G36" s="263"/>
    </row>
    <row r="37" spans="1:7" x14ac:dyDescent="0.2">
      <c r="A37" s="276" t="s">
        <v>402</v>
      </c>
      <c r="B37" s="276" t="s">
        <v>403</v>
      </c>
      <c r="C37" s="276" t="s">
        <v>404</v>
      </c>
      <c r="D37" s="263"/>
      <c r="E37" s="264"/>
      <c r="F37" s="264" t="s">
        <v>409</v>
      </c>
      <c r="G37" s="263"/>
    </row>
    <row r="38" spans="1:7" x14ac:dyDescent="0.2">
      <c r="A38" s="1"/>
      <c r="B38" s="1"/>
      <c r="C38" s="1"/>
      <c r="D38" s="1"/>
      <c r="E38" s="265" t="s">
        <v>410</v>
      </c>
      <c r="F38" s="280">
        <v>11.6</v>
      </c>
      <c r="G38" s="263"/>
    </row>
    <row r="39" spans="1:7" x14ac:dyDescent="0.2">
      <c r="A39" s="1"/>
      <c r="B39" s="1"/>
      <c r="C39" s="1"/>
      <c r="D39" s="1"/>
      <c r="E39" s="262" t="s">
        <v>48</v>
      </c>
      <c r="F39" s="280">
        <v>8.5299999999999994</v>
      </c>
      <c r="G39" s="263"/>
    </row>
    <row r="40" spans="1:7" ht="14.25" customHeight="1" x14ac:dyDescent="0.2">
      <c r="A40" s="1"/>
      <c r="B40" s="1"/>
      <c r="C40" s="1"/>
      <c r="D40" s="1"/>
      <c r="E40" s="262" t="s">
        <v>49</v>
      </c>
      <c r="F40" s="280">
        <v>7.88</v>
      </c>
      <c r="G40" s="263"/>
    </row>
    <row r="41" spans="1:7" ht="14.25" customHeight="1" x14ac:dyDescent="0.2">
      <c r="A41" s="1"/>
      <c r="B41" s="1"/>
      <c r="C41" s="1"/>
      <c r="D41" s="1"/>
      <c r="E41" s="593" t="s">
        <v>411</v>
      </c>
      <c r="F41" s="280">
        <v>7.93</v>
      </c>
      <c r="G41" s="263"/>
    </row>
    <row r="42" spans="1:7" x14ac:dyDescent="0.2">
      <c r="A42" s="1"/>
      <c r="B42" s="1"/>
      <c r="C42" s="1"/>
      <c r="D42" s="1"/>
      <c r="E42" s="262" t="s">
        <v>122</v>
      </c>
      <c r="F42" s="280">
        <v>7.46</v>
      </c>
      <c r="G42" s="263"/>
    </row>
    <row r="43" spans="1:7" x14ac:dyDescent="0.2">
      <c r="A43" s="1"/>
      <c r="B43" s="1"/>
      <c r="C43" s="1"/>
      <c r="D43" s="1"/>
      <c r="E43" s="262" t="s">
        <v>123</v>
      </c>
      <c r="F43" s="280">
        <v>6.66</v>
      </c>
      <c r="G43" s="263"/>
    </row>
    <row r="44" spans="1:7" x14ac:dyDescent="0.2">
      <c r="A44" s="1"/>
      <c r="B44" s="1"/>
      <c r="C44" s="1"/>
      <c r="D44" s="1"/>
      <c r="E44" s="271" t="s">
        <v>412</v>
      </c>
      <c r="F44" s="281">
        <v>8</v>
      </c>
      <c r="G44" s="263"/>
    </row>
    <row r="45" spans="1:7" x14ac:dyDescent="0.2">
      <c r="A45" s="263"/>
      <c r="B45" s="263"/>
      <c r="C45" s="263"/>
      <c r="D45" s="263"/>
      <c r="E45" s="263"/>
      <c r="F45" s="263"/>
      <c r="G45" s="263"/>
    </row>
    <row r="46" spans="1:7" ht="15" x14ac:dyDescent="0.25">
      <c r="A46" s="282" t="s">
        <v>564</v>
      </c>
      <c r="B46" s="263"/>
      <c r="C46" s="263"/>
      <c r="D46" s="263"/>
      <c r="E46" s="263"/>
      <c r="F46" s="263"/>
      <c r="G46" s="263"/>
    </row>
    <row r="47" spans="1:7" x14ac:dyDescent="0.2">
      <c r="A47" s="1" t="s">
        <v>565</v>
      </c>
      <c r="B47" s="263"/>
      <c r="C47" s="263"/>
      <c r="D47" s="263"/>
      <c r="E47" s="263"/>
      <c r="F47" s="263"/>
      <c r="G47" s="263"/>
    </row>
    <row r="48" spans="1:7" x14ac:dyDescent="0.2">
      <c r="A48" s="263"/>
      <c r="B48" s="263"/>
      <c r="C48" s="263"/>
      <c r="D48" s="263"/>
      <c r="E48" s="263"/>
      <c r="F48" s="263"/>
      <c r="G48" s="263"/>
    </row>
    <row r="49" spans="1:200" ht="15" x14ac:dyDescent="0.25">
      <c r="A49" s="282" t="s">
        <v>413</v>
      </c>
      <c r="B49" s="1"/>
      <c r="C49" s="1"/>
      <c r="D49" s="1"/>
      <c r="E49" s="1"/>
      <c r="F49" s="1"/>
      <c r="G49" s="1"/>
    </row>
    <row r="50" spans="1:200" ht="14.25" customHeight="1" x14ac:dyDescent="0.2">
      <c r="A50" s="811" t="s">
        <v>602</v>
      </c>
      <c r="B50" s="811"/>
      <c r="C50" s="811"/>
      <c r="D50" s="811"/>
      <c r="E50" s="811"/>
      <c r="F50" s="811"/>
      <c r="G50" s="811"/>
    </row>
    <row r="51" spans="1:200" x14ac:dyDescent="0.2">
      <c r="A51" s="811"/>
      <c r="B51" s="811"/>
      <c r="C51" s="811"/>
      <c r="D51" s="811"/>
      <c r="E51" s="811"/>
      <c r="F51" s="811"/>
      <c r="G51" s="811"/>
    </row>
    <row r="52" spans="1:200" x14ac:dyDescent="0.2">
      <c r="A52" s="811"/>
      <c r="B52" s="811"/>
      <c r="C52" s="811"/>
      <c r="D52" s="811"/>
      <c r="E52" s="811"/>
      <c r="F52" s="811"/>
      <c r="G52" s="811"/>
    </row>
    <row r="53" spans="1:200" ht="15" x14ac:dyDescent="0.25">
      <c r="A53" s="282" t="s">
        <v>414</v>
      </c>
      <c r="B53" s="1"/>
      <c r="C53" s="1"/>
      <c r="D53" s="1"/>
      <c r="E53" s="1"/>
      <c r="F53" s="1"/>
      <c r="G53" s="1"/>
    </row>
    <row r="54" spans="1:200" x14ac:dyDescent="0.2">
      <c r="A54" s="1" t="s">
        <v>559</v>
      </c>
      <c r="B54" s="1"/>
      <c r="C54" s="1"/>
      <c r="D54" s="1"/>
      <c r="E54" s="1"/>
      <c r="F54" s="1"/>
      <c r="G54" s="1"/>
    </row>
    <row r="55" spans="1:200" x14ac:dyDescent="0.2">
      <c r="A55" s="1" t="s">
        <v>675</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82" t="s">
        <v>415</v>
      </c>
      <c r="B58" s="1"/>
      <c r="C58" s="1"/>
      <c r="D58" s="1"/>
      <c r="E58" s="1"/>
      <c r="F58" s="1"/>
      <c r="G58" s="1"/>
    </row>
    <row r="59" spans="1:200" ht="14.25" customHeight="1" x14ac:dyDescent="0.2">
      <c r="A59" s="811" t="s">
        <v>634</v>
      </c>
      <c r="B59" s="811"/>
      <c r="C59" s="811"/>
      <c r="D59" s="811"/>
      <c r="E59" s="811"/>
      <c r="F59" s="811"/>
      <c r="G59" s="81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11"/>
      <c r="B60" s="811"/>
      <c r="C60" s="811"/>
      <c r="D60" s="811"/>
      <c r="E60" s="811"/>
      <c r="F60" s="811"/>
      <c r="G60" s="81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11"/>
      <c r="B61" s="811"/>
      <c r="C61" s="811"/>
      <c r="D61" s="811"/>
      <c r="E61" s="811"/>
      <c r="F61" s="811"/>
      <c r="G61" s="81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11"/>
      <c r="B62" s="811"/>
      <c r="C62" s="811"/>
      <c r="D62" s="811"/>
      <c r="E62" s="811"/>
      <c r="F62" s="811"/>
      <c r="G62" s="81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11"/>
      <c r="B63" s="811"/>
      <c r="C63" s="811"/>
      <c r="D63" s="811"/>
      <c r="E63" s="811"/>
      <c r="F63" s="811"/>
      <c r="G63" s="811"/>
    </row>
    <row r="64" spans="1:200" ht="15" x14ac:dyDescent="0.25">
      <c r="A64" s="282"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82" t="s">
        <v>618</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619</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424</v>
      </c>
      <c r="B1" s="562"/>
      <c r="C1" s="562"/>
      <c r="D1" s="562"/>
    </row>
    <row r="2" spans="1:18" x14ac:dyDescent="0.2">
      <c r="A2" s="563"/>
      <c r="B2" s="447"/>
      <c r="C2" s="447"/>
      <c r="D2" s="564"/>
    </row>
    <row r="3" spans="1:18" x14ac:dyDescent="0.2">
      <c r="A3" s="669"/>
      <c r="B3" s="669">
        <v>2020</v>
      </c>
      <c r="C3" s="669">
        <v>2021</v>
      </c>
      <c r="D3" s="669">
        <v>2022</v>
      </c>
    </row>
    <row r="4" spans="1:18" x14ac:dyDescent="0.2">
      <c r="A4" s="18" t="s">
        <v>126</v>
      </c>
      <c r="B4" s="566">
        <v>-1.3834465118535726</v>
      </c>
      <c r="C4" s="566">
        <v>-19.300291604592918</v>
      </c>
      <c r="D4" s="566">
        <v>12.450886905521395</v>
      </c>
      <c r="Q4" s="567"/>
      <c r="R4" s="567"/>
    </row>
    <row r="5" spans="1:18" x14ac:dyDescent="0.2">
      <c r="A5" s="18" t="s">
        <v>127</v>
      </c>
      <c r="B5" s="566">
        <v>-1.192087513788624</v>
      </c>
      <c r="C5" s="566">
        <v>-20.697321101453703</v>
      </c>
      <c r="D5" s="566">
        <v>16.058948977865828</v>
      </c>
    </row>
    <row r="6" spans="1:18" x14ac:dyDescent="0.2">
      <c r="A6" s="18" t="s">
        <v>128</v>
      </c>
      <c r="B6" s="566">
        <v>-2.4650981855077378</v>
      </c>
      <c r="C6" s="566">
        <v>-19.037234594431347</v>
      </c>
      <c r="D6" s="566">
        <v>15.303054211049789</v>
      </c>
    </row>
    <row r="7" spans="1:18" x14ac:dyDescent="0.2">
      <c r="A7" s="18" t="s">
        <v>129</v>
      </c>
      <c r="B7" s="566">
        <v>-6.2499167722701383</v>
      </c>
      <c r="C7" s="566">
        <v>-13.590271903299938</v>
      </c>
      <c r="D7" s="566">
        <v>13.73122980648774</v>
      </c>
    </row>
    <row r="8" spans="1:18" x14ac:dyDescent="0.2">
      <c r="A8" s="18" t="s">
        <v>130</v>
      </c>
      <c r="B8" s="566">
        <v>-9.9157566737325826</v>
      </c>
      <c r="C8" s="566">
        <v>-8.4715577450841337</v>
      </c>
      <c r="D8" s="568">
        <v>12.967201968357944</v>
      </c>
    </row>
    <row r="9" spans="1:18" x14ac:dyDescent="0.2">
      <c r="A9" s="18" t="s">
        <v>131</v>
      </c>
      <c r="B9" s="566">
        <v>-11.730373128456417</v>
      </c>
      <c r="C9" s="566">
        <v>-5.0542899003671824</v>
      </c>
      <c r="D9" s="568">
        <v>12.070588965154707</v>
      </c>
    </row>
    <row r="10" spans="1:18" x14ac:dyDescent="0.2">
      <c r="A10" s="18" t="s">
        <v>132</v>
      </c>
      <c r="B10" s="566">
        <v>-13.400060711958696</v>
      </c>
      <c r="C10" s="566">
        <v>-2.6720684640551675</v>
      </c>
      <c r="D10" s="699">
        <v>11.616880027884299</v>
      </c>
    </row>
    <row r="11" spans="1:18" x14ac:dyDescent="0.2">
      <c r="A11" s="18" t="s">
        <v>133</v>
      </c>
      <c r="B11" s="566">
        <v>-14.646959424478666</v>
      </c>
      <c r="C11" s="566">
        <v>-4.8119880424169542E-3</v>
      </c>
      <c r="D11" s="700">
        <v>11.031558317726143</v>
      </c>
    </row>
    <row r="12" spans="1:18" x14ac:dyDescent="0.2">
      <c r="A12" s="18" t="s">
        <v>134</v>
      </c>
      <c r="B12" s="566">
        <v>-15.603977611828453</v>
      </c>
      <c r="C12" s="566">
        <v>2.2549542959629951</v>
      </c>
      <c r="D12" s="568" t="s">
        <v>509</v>
      </c>
    </row>
    <row r="13" spans="1:18" x14ac:dyDescent="0.2">
      <c r="A13" s="18" t="s">
        <v>135</v>
      </c>
      <c r="B13" s="566">
        <v>-16.79126441642768</v>
      </c>
      <c r="C13" s="566">
        <v>4.5992963958449851</v>
      </c>
      <c r="D13" s="568" t="s">
        <v>509</v>
      </c>
    </row>
    <row r="14" spans="1:18" x14ac:dyDescent="0.2">
      <c r="A14" s="18" t="s">
        <v>136</v>
      </c>
      <c r="B14" s="566">
        <v>-17.940809286069378</v>
      </c>
      <c r="C14" s="566">
        <v>7.9829269680796617</v>
      </c>
      <c r="D14" s="566" t="s">
        <v>509</v>
      </c>
    </row>
    <row r="15" spans="1:18" x14ac:dyDescent="0.2">
      <c r="A15" s="447" t="s">
        <v>137</v>
      </c>
      <c r="B15" s="453">
        <v>-18.522349811599476</v>
      </c>
      <c r="C15" s="453">
        <v>9.6082861345480985</v>
      </c>
      <c r="D15" s="453" t="s">
        <v>509</v>
      </c>
    </row>
    <row r="16" spans="1:18" x14ac:dyDescent="0.2">
      <c r="A16" s="570"/>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764">
        <f>INDICE!A3</f>
        <v>44774</v>
      </c>
      <c r="C3" s="765"/>
      <c r="D3" s="765" t="s">
        <v>115</v>
      </c>
      <c r="E3" s="765"/>
      <c r="F3" s="765" t="s">
        <v>116</v>
      </c>
      <c r="G3" s="765"/>
      <c r="H3" s="765"/>
    </row>
    <row r="4" spans="1:8" s="69" customFormat="1" x14ac:dyDescent="0.2">
      <c r="A4" s="289"/>
      <c r="B4" s="82" t="s">
        <v>47</v>
      </c>
      <c r="C4" s="82" t="s">
        <v>421</v>
      </c>
      <c r="D4" s="82" t="s">
        <v>47</v>
      </c>
      <c r="E4" s="82" t="s">
        <v>421</v>
      </c>
      <c r="F4" s="82" t="s">
        <v>47</v>
      </c>
      <c r="G4" s="83" t="s">
        <v>421</v>
      </c>
      <c r="H4" s="83" t="s">
        <v>121</v>
      </c>
    </row>
    <row r="5" spans="1:8" x14ac:dyDescent="0.2">
      <c r="A5" s="320" t="s">
        <v>138</v>
      </c>
      <c r="B5" s="329">
        <v>45.292349999999992</v>
      </c>
      <c r="C5" s="322">
        <v>-3.3590637944311172</v>
      </c>
      <c r="D5" s="321">
        <v>511.81557999999995</v>
      </c>
      <c r="E5" s="322">
        <v>-2.0302793022524841</v>
      </c>
      <c r="F5" s="321">
        <v>799.97384000000011</v>
      </c>
      <c r="G5" s="322">
        <v>0.21551926897404958</v>
      </c>
      <c r="H5" s="327">
        <v>41.784316782194857</v>
      </c>
    </row>
    <row r="6" spans="1:8" x14ac:dyDescent="0.2">
      <c r="A6" s="320" t="s">
        <v>139</v>
      </c>
      <c r="B6" s="329">
        <v>29.06284999999998</v>
      </c>
      <c r="C6" s="322">
        <v>38.968463564043262</v>
      </c>
      <c r="D6" s="321">
        <v>354.44936000000001</v>
      </c>
      <c r="E6" s="322">
        <v>19.555435791902777</v>
      </c>
      <c r="F6" s="321">
        <v>532.45225000000005</v>
      </c>
      <c r="G6" s="322">
        <v>17.975653579478536</v>
      </c>
      <c r="H6" s="327">
        <v>27.811101279752364</v>
      </c>
    </row>
    <row r="7" spans="1:8" x14ac:dyDescent="0.2">
      <c r="A7" s="320" t="s">
        <v>140</v>
      </c>
      <c r="B7" s="329">
        <v>9.1803300000000014</v>
      </c>
      <c r="C7" s="322">
        <v>20.728685840533384</v>
      </c>
      <c r="D7" s="321">
        <v>66.330360000000013</v>
      </c>
      <c r="E7" s="322">
        <v>27.231765991496076</v>
      </c>
      <c r="F7" s="321">
        <v>97.377990000000011</v>
      </c>
      <c r="G7" s="322">
        <v>28.258424591037766</v>
      </c>
      <c r="H7" s="327">
        <v>5.0862572978303922</v>
      </c>
    </row>
    <row r="8" spans="1:8" x14ac:dyDescent="0.2">
      <c r="A8" s="323" t="s">
        <v>441</v>
      </c>
      <c r="B8" s="328">
        <v>35.569309999999994</v>
      </c>
      <c r="C8" s="325">
        <v>-3.5118881790411458</v>
      </c>
      <c r="D8" s="324">
        <v>329.67639999999994</v>
      </c>
      <c r="E8" s="326">
        <v>18.708802270269402</v>
      </c>
      <c r="F8" s="324">
        <v>484.72726</v>
      </c>
      <c r="G8" s="326">
        <v>-14.241467302412975</v>
      </c>
      <c r="H8" s="492">
        <v>25.318324640222396</v>
      </c>
    </row>
    <row r="9" spans="1:8" s="69" customFormat="1" x14ac:dyDescent="0.2">
      <c r="A9" s="290" t="s">
        <v>114</v>
      </c>
      <c r="B9" s="61">
        <v>119.10483999999998</v>
      </c>
      <c r="C9" s="62">
        <v>6.1087184414002298</v>
      </c>
      <c r="D9" s="61">
        <v>1262.2717</v>
      </c>
      <c r="E9" s="62">
        <v>9.8824720417790015</v>
      </c>
      <c r="F9" s="61">
        <v>1914.53134</v>
      </c>
      <c r="G9" s="62">
        <v>1.2591695566003309</v>
      </c>
      <c r="H9" s="62">
        <v>100</v>
      </c>
    </row>
    <row r="10" spans="1:8" x14ac:dyDescent="0.2">
      <c r="A10" s="314"/>
      <c r="B10" s="313"/>
      <c r="C10" s="319"/>
      <c r="D10" s="313"/>
      <c r="E10" s="319"/>
      <c r="F10" s="313"/>
      <c r="G10" s="319"/>
      <c r="H10" s="79" t="s">
        <v>220</v>
      </c>
    </row>
    <row r="11" spans="1:8" x14ac:dyDescent="0.2">
      <c r="A11" s="291" t="s">
        <v>479</v>
      </c>
      <c r="B11" s="313"/>
      <c r="C11" s="313"/>
      <c r="D11" s="313"/>
      <c r="E11" s="313"/>
      <c r="F11" s="313"/>
      <c r="G11" s="319"/>
      <c r="H11" s="319"/>
    </row>
    <row r="12" spans="1:8" x14ac:dyDescent="0.2">
      <c r="A12" s="291" t="s">
        <v>518</v>
      </c>
      <c r="B12" s="313"/>
      <c r="C12" s="313"/>
      <c r="D12" s="313"/>
      <c r="E12" s="313"/>
      <c r="F12" s="313"/>
      <c r="G12" s="319"/>
      <c r="H12" s="319"/>
    </row>
    <row r="13" spans="1:8" ht="14.25" x14ac:dyDescent="0.2">
      <c r="A13" s="133" t="s">
        <v>532</v>
      </c>
      <c r="B13" s="1"/>
      <c r="C13" s="1"/>
      <c r="D13" s="1"/>
      <c r="E13" s="1"/>
      <c r="F13" s="1"/>
      <c r="G13" s="1"/>
      <c r="H13" s="1"/>
    </row>
    <row r="17" spans="3:21" x14ac:dyDescent="0.2">
      <c r="C17" s="595"/>
      <c r="D17" s="595"/>
      <c r="E17" s="595"/>
      <c r="F17" s="595"/>
      <c r="G17" s="595"/>
      <c r="H17" s="595"/>
      <c r="I17" s="595"/>
      <c r="J17" s="595"/>
      <c r="K17" s="595"/>
      <c r="L17" s="595"/>
      <c r="M17" s="595"/>
      <c r="N17" s="595"/>
      <c r="O17" s="595"/>
      <c r="P17" s="595"/>
      <c r="Q17" s="595"/>
      <c r="R17" s="595"/>
      <c r="S17" s="595"/>
      <c r="T17" s="595"/>
      <c r="U17" s="595"/>
    </row>
  </sheetData>
  <mergeCells count="3">
    <mergeCell ref="B3:C3"/>
    <mergeCell ref="D3:E3"/>
    <mergeCell ref="F3:H3"/>
  </mergeCells>
  <conditionalFormatting sqref="B8">
    <cfRule type="cellIs" dxfId="291" priority="7" operator="between">
      <formula>0</formula>
      <formula>0.5</formula>
    </cfRule>
  </conditionalFormatting>
  <conditionalFormatting sqref="D8">
    <cfRule type="cellIs" dxfId="290" priority="6" operator="between">
      <formula>0</formula>
      <formula>0.5</formula>
    </cfRule>
  </conditionalFormatting>
  <conditionalFormatting sqref="F8">
    <cfRule type="cellIs" dxfId="289" priority="5" operator="between">
      <formula>0</formula>
      <formula>0.5</formula>
    </cfRule>
  </conditionalFormatting>
  <conditionalFormatting sqref="H8">
    <cfRule type="cellIs" dxfId="288" priority="4" operator="between">
      <formula>0</formula>
      <formula>0.5</formula>
    </cfRule>
  </conditionalFormatting>
  <conditionalFormatting sqref="C17:U17">
    <cfRule type="cellIs" dxfId="287"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764">
        <f>INDICE!A3</f>
        <v>44774</v>
      </c>
      <c r="C3" s="765"/>
      <c r="D3" s="766" t="s">
        <v>115</v>
      </c>
      <c r="E3" s="766"/>
      <c r="F3" s="766" t="s">
        <v>116</v>
      </c>
      <c r="G3" s="766"/>
      <c r="H3" s="766"/>
    </row>
    <row r="4" spans="1:14" x14ac:dyDescent="0.2">
      <c r="A4" s="66"/>
      <c r="B4" s="82" t="s">
        <v>47</v>
      </c>
      <c r="C4" s="82" t="s">
        <v>425</v>
      </c>
      <c r="D4" s="82" t="s">
        <v>47</v>
      </c>
      <c r="E4" s="82" t="s">
        <v>421</v>
      </c>
      <c r="F4" s="82" t="s">
        <v>47</v>
      </c>
      <c r="G4" s="83" t="s">
        <v>421</v>
      </c>
      <c r="H4" s="83" t="s">
        <v>106</v>
      </c>
    </row>
    <row r="5" spans="1:14" x14ac:dyDescent="0.2">
      <c r="A5" s="84" t="s">
        <v>183</v>
      </c>
      <c r="B5" s="343">
        <v>535.54134999999974</v>
      </c>
      <c r="C5" s="339">
        <v>6.5241194253424588</v>
      </c>
      <c r="D5" s="338">
        <v>3592.4582099999998</v>
      </c>
      <c r="E5" s="340">
        <v>15.061568263699746</v>
      </c>
      <c r="F5" s="338">
        <v>5340.2723199999991</v>
      </c>
      <c r="G5" s="340">
        <v>17.736047121948094</v>
      </c>
      <c r="H5" s="345">
        <v>94.168637512217131</v>
      </c>
    </row>
    <row r="6" spans="1:14" x14ac:dyDescent="0.2">
      <c r="A6" s="84" t="s">
        <v>184</v>
      </c>
      <c r="B6" s="329">
        <v>29.825769999999988</v>
      </c>
      <c r="C6" s="322">
        <v>-19.909167391023637</v>
      </c>
      <c r="D6" s="321">
        <v>201.98801000000003</v>
      </c>
      <c r="E6" s="322">
        <v>-18.832170729384409</v>
      </c>
      <c r="F6" s="321">
        <v>326.14115000000015</v>
      </c>
      <c r="G6" s="322">
        <v>-11.972651537193759</v>
      </c>
      <c r="H6" s="327">
        <v>5.7510677156193513</v>
      </c>
    </row>
    <row r="7" spans="1:14" x14ac:dyDescent="0.2">
      <c r="A7" s="84" t="s">
        <v>188</v>
      </c>
      <c r="B7" s="344">
        <v>0</v>
      </c>
      <c r="C7" s="336">
        <v>0</v>
      </c>
      <c r="D7" s="335">
        <v>0</v>
      </c>
      <c r="E7" s="592">
        <v>0</v>
      </c>
      <c r="F7" s="335">
        <v>0</v>
      </c>
      <c r="G7" s="592">
        <v>0</v>
      </c>
      <c r="H7" s="750">
        <v>0</v>
      </c>
    </row>
    <row r="8" spans="1:14" x14ac:dyDescent="0.2">
      <c r="A8" s="84" t="s">
        <v>145</v>
      </c>
      <c r="B8" s="344">
        <v>0</v>
      </c>
      <c r="C8" s="336">
        <v>0</v>
      </c>
      <c r="D8" s="335">
        <v>1.4970000000000001E-2</v>
      </c>
      <c r="E8" s="592">
        <v>-92.960925377345177</v>
      </c>
      <c r="F8" s="335">
        <v>3.7780000000000001E-2</v>
      </c>
      <c r="G8" s="336">
        <v>-83.709197533525938</v>
      </c>
      <c r="H8" s="344">
        <v>6.6620031938962319E-4</v>
      </c>
    </row>
    <row r="9" spans="1:14" x14ac:dyDescent="0.2">
      <c r="A9" s="342" t="s">
        <v>146</v>
      </c>
      <c r="B9" s="330">
        <v>565.36711999999977</v>
      </c>
      <c r="C9" s="331">
        <v>4.6638316558192336</v>
      </c>
      <c r="D9" s="330">
        <v>3794.4611900000004</v>
      </c>
      <c r="E9" s="331">
        <v>12.552316265081265</v>
      </c>
      <c r="F9" s="330">
        <v>5666.4512500000001</v>
      </c>
      <c r="G9" s="331">
        <v>15.486765639829175</v>
      </c>
      <c r="H9" s="331">
        <v>99.920371428155889</v>
      </c>
    </row>
    <row r="10" spans="1:14" x14ac:dyDescent="0.2">
      <c r="A10" s="84" t="s">
        <v>147</v>
      </c>
      <c r="B10" s="344">
        <v>0.39484000000000019</v>
      </c>
      <c r="C10" s="336">
        <v>-17.538949918549715</v>
      </c>
      <c r="D10" s="335">
        <v>3.1749899999999998</v>
      </c>
      <c r="E10" s="336">
        <v>-5.2233303581823005</v>
      </c>
      <c r="F10" s="335">
        <v>4.5157100000000003</v>
      </c>
      <c r="G10" s="336">
        <v>-5.3020421344898008</v>
      </c>
      <c r="H10" s="327">
        <v>7.9628571844121629E-2</v>
      </c>
    </row>
    <row r="11" spans="1:14" x14ac:dyDescent="0.2">
      <c r="A11" s="60" t="s">
        <v>148</v>
      </c>
      <c r="B11" s="332">
        <v>565.7619599999997</v>
      </c>
      <c r="C11" s="333">
        <v>4.6441681498110992</v>
      </c>
      <c r="D11" s="332">
        <v>3797.6361800000004</v>
      </c>
      <c r="E11" s="333">
        <v>12.534670547933963</v>
      </c>
      <c r="F11" s="332">
        <v>5670.9669599999997</v>
      </c>
      <c r="G11" s="333">
        <v>15.466581316052469</v>
      </c>
      <c r="H11" s="333">
        <v>100</v>
      </c>
    </row>
    <row r="12" spans="1:14" x14ac:dyDescent="0.2">
      <c r="A12" s="369" t="s">
        <v>149</v>
      </c>
      <c r="B12" s="334"/>
      <c r="C12" s="334"/>
      <c r="D12" s="334"/>
      <c r="E12" s="334"/>
      <c r="F12" s="334"/>
      <c r="G12" s="334"/>
      <c r="H12" s="334"/>
    </row>
    <row r="13" spans="1:14" x14ac:dyDescent="0.2">
      <c r="A13" s="596" t="s">
        <v>188</v>
      </c>
      <c r="B13" s="597">
        <v>13.348400000000012</v>
      </c>
      <c r="C13" s="598">
        <v>-26.142412284293336</v>
      </c>
      <c r="D13" s="599">
        <v>106.25833999999998</v>
      </c>
      <c r="E13" s="598">
        <v>-11.860753409062202</v>
      </c>
      <c r="F13" s="599">
        <v>162.25545</v>
      </c>
      <c r="G13" s="598">
        <v>2.6713459182344295</v>
      </c>
      <c r="H13" s="600">
        <v>2.8611602067947861</v>
      </c>
    </row>
    <row r="14" spans="1:14" x14ac:dyDescent="0.2">
      <c r="A14" s="601" t="s">
        <v>150</v>
      </c>
      <c r="B14" s="602">
        <v>2.3593668262885719</v>
      </c>
      <c r="C14" s="603"/>
      <c r="D14" s="604">
        <v>2.7980126311099123</v>
      </c>
      <c r="E14" s="603"/>
      <c r="F14" s="604">
        <v>2.8611602067947861</v>
      </c>
      <c r="G14" s="603"/>
      <c r="H14" s="605"/>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H8">
    <cfRule type="cellIs" dxfId="286" priority="22" operator="between">
      <formula>0</formula>
      <formula>0.5</formula>
    </cfRule>
  </conditionalFormatting>
  <conditionalFormatting sqref="B10 D10 F10:G10">
    <cfRule type="cellIs" dxfId="285" priority="24" operator="between">
      <formula>0</formula>
      <formula>0.5</formula>
    </cfRule>
  </conditionalFormatting>
  <conditionalFormatting sqref="B8:C8 F8:G8">
    <cfRule type="cellIs" dxfId="284" priority="23" operator="between">
      <formula>0</formula>
      <formula>0.5</formula>
    </cfRule>
  </conditionalFormatting>
  <conditionalFormatting sqref="C8">
    <cfRule type="cellIs" dxfId="283" priority="21" operator="equal">
      <formula>0</formula>
    </cfRule>
  </conditionalFormatting>
  <conditionalFormatting sqref="B8">
    <cfRule type="cellIs" dxfId="282" priority="20" operator="equal">
      <formula>0</formula>
    </cfRule>
  </conditionalFormatting>
  <conditionalFormatting sqref="D8">
    <cfRule type="cellIs" dxfId="281" priority="18" operator="between">
      <formula>0</formula>
      <formula>0.5</formula>
    </cfRule>
  </conditionalFormatting>
  <conditionalFormatting sqref="D8">
    <cfRule type="cellIs" dxfId="280" priority="17" operator="equal">
      <formula>0</formula>
    </cfRule>
  </conditionalFormatting>
  <conditionalFormatting sqref="B7">
    <cfRule type="cellIs" dxfId="279" priority="15" operator="between">
      <formula>0</formula>
      <formula>0.5</formula>
    </cfRule>
  </conditionalFormatting>
  <conditionalFormatting sqref="B7">
    <cfRule type="cellIs" dxfId="278" priority="14" operator="equal">
      <formula>0</formula>
    </cfRule>
  </conditionalFormatting>
  <conditionalFormatting sqref="C7">
    <cfRule type="cellIs" dxfId="277" priority="13" operator="between">
      <formula>0</formula>
      <formula>0.5</formula>
    </cfRule>
  </conditionalFormatting>
  <conditionalFormatting sqref="C7">
    <cfRule type="cellIs" dxfId="276" priority="12" operator="equal">
      <formula>0</formula>
    </cfRule>
  </conditionalFormatting>
  <conditionalFormatting sqref="D7">
    <cfRule type="cellIs" dxfId="275" priority="11" operator="between">
      <formula>0</formula>
      <formula>0.5</formula>
    </cfRule>
  </conditionalFormatting>
  <conditionalFormatting sqref="D7">
    <cfRule type="cellIs" dxfId="274" priority="10" operator="equal">
      <formula>0</formula>
    </cfRule>
  </conditionalFormatting>
  <conditionalFormatting sqref="F7">
    <cfRule type="cellIs" dxfId="273" priority="8" operator="between">
      <formula>0</formula>
      <formula>0.5</formula>
    </cfRule>
  </conditionalFormatting>
  <conditionalFormatting sqref="F7">
    <cfRule type="cellIs" dxfId="272"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606</v>
      </c>
    </row>
    <row r="2" spans="1:12" ht="15.75" x14ac:dyDescent="0.25">
      <c r="A2" s="2"/>
      <c r="B2" s="89"/>
      <c r="H2" s="79" t="s">
        <v>151</v>
      </c>
    </row>
    <row r="3" spans="1:12" ht="13.9" customHeight="1" x14ac:dyDescent="0.2">
      <c r="A3" s="90"/>
      <c r="B3" s="767">
        <f>INDICE!A3</f>
        <v>44774</v>
      </c>
      <c r="C3" s="767"/>
      <c r="D3" s="767"/>
      <c r="E3" s="91"/>
      <c r="F3" s="768" t="s">
        <v>116</v>
      </c>
      <c r="G3" s="768"/>
      <c r="H3" s="768"/>
    </row>
    <row r="4" spans="1:12" x14ac:dyDescent="0.2">
      <c r="A4" s="92"/>
      <c r="B4" s="93" t="s">
        <v>143</v>
      </c>
      <c r="C4" s="498" t="s">
        <v>144</v>
      </c>
      <c r="D4" s="93" t="s">
        <v>152</v>
      </c>
      <c r="E4" s="93"/>
      <c r="F4" s="93" t="s">
        <v>143</v>
      </c>
      <c r="G4" s="498" t="s">
        <v>144</v>
      </c>
      <c r="H4" s="93" t="s">
        <v>152</v>
      </c>
    </row>
    <row r="5" spans="1:12" x14ac:dyDescent="0.2">
      <c r="A5" s="90" t="s">
        <v>153</v>
      </c>
      <c r="B5" s="94">
        <v>81.378609999999995</v>
      </c>
      <c r="C5" s="96">
        <v>3.3713000000000002</v>
      </c>
      <c r="D5" s="346">
        <v>84.74991</v>
      </c>
      <c r="E5" s="94"/>
      <c r="F5" s="94">
        <v>810.56884000000048</v>
      </c>
      <c r="G5" s="96">
        <v>31.798289999999994</v>
      </c>
      <c r="H5" s="346">
        <v>842.36713000000043</v>
      </c>
    </row>
    <row r="6" spans="1:12" x14ac:dyDescent="0.2">
      <c r="A6" s="92" t="s">
        <v>154</v>
      </c>
      <c r="B6" s="95">
        <v>16.146339999999999</v>
      </c>
      <c r="C6" s="96">
        <v>0.67070000000000007</v>
      </c>
      <c r="D6" s="347">
        <v>16.817039999999999</v>
      </c>
      <c r="E6" s="95"/>
      <c r="F6" s="95">
        <v>155.16976000000017</v>
      </c>
      <c r="G6" s="96">
        <v>6.6499000000000015</v>
      </c>
      <c r="H6" s="347">
        <v>161.81966000000017</v>
      </c>
    </row>
    <row r="7" spans="1:12" x14ac:dyDescent="0.2">
      <c r="A7" s="92" t="s">
        <v>155</v>
      </c>
      <c r="B7" s="95">
        <v>10.843620000000001</v>
      </c>
      <c r="C7" s="96">
        <v>0.55371000000000004</v>
      </c>
      <c r="D7" s="347">
        <v>11.397330000000002</v>
      </c>
      <c r="E7" s="95"/>
      <c r="F7" s="95">
        <v>96.675480000000007</v>
      </c>
      <c r="G7" s="96">
        <v>5.9172200000000021</v>
      </c>
      <c r="H7" s="347">
        <v>102.59270000000001</v>
      </c>
    </row>
    <row r="8" spans="1:12" x14ac:dyDescent="0.2">
      <c r="A8" s="92" t="s">
        <v>156</v>
      </c>
      <c r="B8" s="95">
        <v>29.731480000000001</v>
      </c>
      <c r="C8" s="96">
        <v>1.1570799999999999</v>
      </c>
      <c r="D8" s="347">
        <v>30.888560000000002</v>
      </c>
      <c r="E8" s="95"/>
      <c r="F8" s="95">
        <v>235.26003999999995</v>
      </c>
      <c r="G8" s="96">
        <v>10.700010000000001</v>
      </c>
      <c r="H8" s="347">
        <v>245.96004999999994</v>
      </c>
    </row>
    <row r="9" spans="1:12" x14ac:dyDescent="0.2">
      <c r="A9" s="92" t="s">
        <v>157</v>
      </c>
      <c r="B9" s="95">
        <v>37.201920000000008</v>
      </c>
      <c r="C9" s="96">
        <v>8.1409600000000015</v>
      </c>
      <c r="D9" s="347">
        <v>45.342880000000008</v>
      </c>
      <c r="E9" s="95"/>
      <c r="F9" s="95">
        <v>401.06425000000002</v>
      </c>
      <c r="G9" s="96">
        <v>104.70407000000002</v>
      </c>
      <c r="H9" s="347">
        <v>505.76832000000002</v>
      </c>
    </row>
    <row r="10" spans="1:12" x14ac:dyDescent="0.2">
      <c r="A10" s="92" t="s">
        <v>158</v>
      </c>
      <c r="B10" s="95">
        <v>8.7966299999999986</v>
      </c>
      <c r="C10" s="96">
        <v>0.34944999999999998</v>
      </c>
      <c r="D10" s="347">
        <v>9.1460799999999978</v>
      </c>
      <c r="E10" s="95"/>
      <c r="F10" s="95">
        <v>71.140960000000007</v>
      </c>
      <c r="G10" s="96">
        <v>3.4478700000000009</v>
      </c>
      <c r="H10" s="347">
        <v>74.588830000000002</v>
      </c>
    </row>
    <row r="11" spans="1:12" x14ac:dyDescent="0.2">
      <c r="A11" s="92" t="s">
        <v>159</v>
      </c>
      <c r="B11" s="95">
        <v>35.315610000000007</v>
      </c>
      <c r="C11" s="96">
        <v>2.1496399999999993</v>
      </c>
      <c r="D11" s="347">
        <v>37.465250000000005</v>
      </c>
      <c r="E11" s="95"/>
      <c r="F11" s="95">
        <v>289.25392000000011</v>
      </c>
      <c r="G11" s="96">
        <v>15.29510000000003</v>
      </c>
      <c r="H11" s="347">
        <v>304.54902000000016</v>
      </c>
    </row>
    <row r="12" spans="1:12" x14ac:dyDescent="0.2">
      <c r="A12" s="92" t="s">
        <v>512</v>
      </c>
      <c r="B12" s="95">
        <v>22.229019999999998</v>
      </c>
      <c r="C12" s="96">
        <v>0.78343999999999991</v>
      </c>
      <c r="D12" s="347">
        <v>23.012459999999997</v>
      </c>
      <c r="E12" s="95"/>
      <c r="F12" s="95">
        <v>212.18331000000035</v>
      </c>
      <c r="G12" s="96">
        <v>8.5917199999999916</v>
      </c>
      <c r="H12" s="347">
        <v>220.77503000000033</v>
      </c>
      <c r="J12" s="96"/>
    </row>
    <row r="13" spans="1:12" x14ac:dyDescent="0.2">
      <c r="A13" s="92" t="s">
        <v>160</v>
      </c>
      <c r="B13" s="95">
        <v>92.414280000000005</v>
      </c>
      <c r="C13" s="96">
        <v>4.4264099999999997</v>
      </c>
      <c r="D13" s="347">
        <v>96.840690000000009</v>
      </c>
      <c r="E13" s="95"/>
      <c r="F13" s="95">
        <v>936.86126999999976</v>
      </c>
      <c r="G13" s="96">
        <v>48.776729999999965</v>
      </c>
      <c r="H13" s="347">
        <v>985.63799999999969</v>
      </c>
      <c r="J13" s="96"/>
      <c r="L13" s="707"/>
    </row>
    <row r="14" spans="1:12" x14ac:dyDescent="0.2">
      <c r="A14" s="92" t="s">
        <v>161</v>
      </c>
      <c r="B14" s="95">
        <v>0.58141000000000009</v>
      </c>
      <c r="C14" s="96">
        <v>6.473000000000001E-2</v>
      </c>
      <c r="D14" s="348">
        <v>0.64614000000000016</v>
      </c>
      <c r="E14" s="96"/>
      <c r="F14" s="95">
        <v>5.5136300000000009</v>
      </c>
      <c r="G14" s="96">
        <v>0.57873000000000008</v>
      </c>
      <c r="H14" s="348">
        <v>6.0923600000000011</v>
      </c>
      <c r="J14" s="96"/>
    </row>
    <row r="15" spans="1:12" x14ac:dyDescent="0.2">
      <c r="A15" s="92" t="s">
        <v>162</v>
      </c>
      <c r="B15" s="95">
        <v>63.447079999999993</v>
      </c>
      <c r="C15" s="96">
        <v>2.4122499999999998</v>
      </c>
      <c r="D15" s="347">
        <v>65.859329999999986</v>
      </c>
      <c r="E15" s="95"/>
      <c r="F15" s="95">
        <v>602.76321999999971</v>
      </c>
      <c r="G15" s="96">
        <v>23.892399999999977</v>
      </c>
      <c r="H15" s="347">
        <v>626.65561999999966</v>
      </c>
      <c r="J15" s="96"/>
    </row>
    <row r="16" spans="1:12" x14ac:dyDescent="0.2">
      <c r="A16" s="92" t="s">
        <v>163</v>
      </c>
      <c r="B16" s="95">
        <v>11.200890000000001</v>
      </c>
      <c r="C16" s="96">
        <v>0.35010999999999998</v>
      </c>
      <c r="D16" s="347">
        <v>11.551000000000002</v>
      </c>
      <c r="E16" s="95"/>
      <c r="F16" s="95">
        <v>103.50919000000002</v>
      </c>
      <c r="G16" s="96">
        <v>3.2958000000000003</v>
      </c>
      <c r="H16" s="347">
        <v>106.80499000000002</v>
      </c>
      <c r="J16" s="96"/>
    </row>
    <row r="17" spans="1:11" x14ac:dyDescent="0.2">
      <c r="A17" s="92" t="s">
        <v>164</v>
      </c>
      <c r="B17" s="95">
        <v>29.581109999999992</v>
      </c>
      <c r="C17" s="96">
        <v>1.5115700000000003</v>
      </c>
      <c r="D17" s="347">
        <v>31.092679999999991</v>
      </c>
      <c r="E17" s="95"/>
      <c r="F17" s="95">
        <v>265.58890000000002</v>
      </c>
      <c r="G17" s="96">
        <v>14.255330000000017</v>
      </c>
      <c r="H17" s="347">
        <v>279.84423000000004</v>
      </c>
      <c r="J17" s="96"/>
    </row>
    <row r="18" spans="1:11" x14ac:dyDescent="0.2">
      <c r="A18" s="92" t="s">
        <v>165</v>
      </c>
      <c r="B18" s="95">
        <v>2.8333399999999997</v>
      </c>
      <c r="C18" s="96">
        <v>0.12231</v>
      </c>
      <c r="D18" s="347">
        <v>2.9556499999999999</v>
      </c>
      <c r="E18" s="95"/>
      <c r="F18" s="95">
        <v>24.552309999999995</v>
      </c>
      <c r="G18" s="96">
        <v>1.2502599999999995</v>
      </c>
      <c r="H18" s="347">
        <v>25.802569999999996</v>
      </c>
      <c r="J18" s="96"/>
    </row>
    <row r="19" spans="1:11" x14ac:dyDescent="0.2">
      <c r="A19" s="92" t="s">
        <v>166</v>
      </c>
      <c r="B19" s="95">
        <v>51.927680000000009</v>
      </c>
      <c r="C19" s="96">
        <v>1.76301</v>
      </c>
      <c r="D19" s="347">
        <v>53.690690000000011</v>
      </c>
      <c r="E19" s="95"/>
      <c r="F19" s="95">
        <v>693.00888000000043</v>
      </c>
      <c r="G19" s="96">
        <v>27.260009999999994</v>
      </c>
      <c r="H19" s="347">
        <v>720.2688900000004</v>
      </c>
      <c r="J19" s="96"/>
    </row>
    <row r="20" spans="1:11" x14ac:dyDescent="0.2">
      <c r="A20" s="92" t="s">
        <v>167</v>
      </c>
      <c r="B20" s="96">
        <v>0.60648999999999997</v>
      </c>
      <c r="C20" s="96">
        <v>0</v>
      </c>
      <c r="D20" s="348">
        <v>0.60648999999999997</v>
      </c>
      <c r="E20" s="96"/>
      <c r="F20" s="95">
        <v>6.1398400000000004</v>
      </c>
      <c r="G20" s="96">
        <v>0</v>
      </c>
      <c r="H20" s="348">
        <v>6.1398400000000004</v>
      </c>
      <c r="J20" s="96"/>
    </row>
    <row r="21" spans="1:11" x14ac:dyDescent="0.2">
      <c r="A21" s="92" t="s">
        <v>168</v>
      </c>
      <c r="B21" s="95">
        <v>15.283629999999999</v>
      </c>
      <c r="C21" s="96">
        <v>0.57896999999999998</v>
      </c>
      <c r="D21" s="347">
        <v>15.862599999999999</v>
      </c>
      <c r="E21" s="95"/>
      <c r="F21" s="95">
        <v>153.42461999999995</v>
      </c>
      <c r="G21" s="96">
        <v>6.434300000000003</v>
      </c>
      <c r="H21" s="347">
        <v>159.85891999999996</v>
      </c>
      <c r="J21" s="96"/>
      <c r="K21" s="96"/>
    </row>
    <row r="22" spans="1:11" x14ac:dyDescent="0.2">
      <c r="A22" s="92" t="s">
        <v>169</v>
      </c>
      <c r="B22" s="95">
        <v>7.3682699999999999</v>
      </c>
      <c r="C22" s="96">
        <v>0.25397999999999998</v>
      </c>
      <c r="D22" s="347">
        <v>7.6222500000000002</v>
      </c>
      <c r="E22" s="95"/>
      <c r="F22" s="95">
        <v>90.745679999999993</v>
      </c>
      <c r="G22" s="96">
        <v>2.7340100000000001</v>
      </c>
      <c r="H22" s="347">
        <v>93.479689999999991</v>
      </c>
      <c r="J22" s="96"/>
    </row>
    <row r="23" spans="1:11" x14ac:dyDescent="0.2">
      <c r="A23" s="97" t="s">
        <v>170</v>
      </c>
      <c r="B23" s="98">
        <v>18.653939999999999</v>
      </c>
      <c r="C23" s="96">
        <v>1.1661500000000002</v>
      </c>
      <c r="D23" s="349">
        <v>19.82009</v>
      </c>
      <c r="E23" s="98"/>
      <c r="F23" s="98">
        <v>186.8482199999998</v>
      </c>
      <c r="G23" s="96">
        <v>10.559400000000018</v>
      </c>
      <c r="H23" s="349">
        <v>197.40761999999981</v>
      </c>
      <c r="J23" s="96"/>
    </row>
    <row r="24" spans="1:11" x14ac:dyDescent="0.2">
      <c r="A24" s="99" t="s">
        <v>430</v>
      </c>
      <c r="B24" s="100">
        <v>535.54134999999974</v>
      </c>
      <c r="C24" s="100">
        <v>29.825770000000009</v>
      </c>
      <c r="D24" s="100">
        <v>565.36711999999977</v>
      </c>
      <c r="E24" s="100"/>
      <c r="F24" s="100">
        <v>5340.27232</v>
      </c>
      <c r="G24" s="100">
        <v>326.14115000000186</v>
      </c>
      <c r="H24" s="100">
        <v>5666.4134700000022</v>
      </c>
      <c r="J24" s="96"/>
    </row>
    <row r="25" spans="1:11" x14ac:dyDescent="0.2">
      <c r="H25" s="79" t="s">
        <v>220</v>
      </c>
      <c r="J25" s="96"/>
    </row>
    <row r="26" spans="1:11" x14ac:dyDescent="0.2">
      <c r="A26" s="350"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71" priority="11" operator="between">
      <formula>0</formula>
      <formula>0.5</formula>
    </cfRule>
    <cfRule type="cellIs" dxfId="270" priority="12" operator="between">
      <formula>0</formula>
      <formula>0.49</formula>
    </cfRule>
  </conditionalFormatting>
  <conditionalFormatting sqref="C5:C23">
    <cfRule type="cellIs" dxfId="269" priority="10" stopIfTrue="1" operator="equal">
      <formula>0</formula>
    </cfRule>
  </conditionalFormatting>
  <conditionalFormatting sqref="G20">
    <cfRule type="cellIs" dxfId="268" priority="9" stopIfTrue="1" operator="equal">
      <formula>0</formula>
    </cfRule>
  </conditionalFormatting>
  <conditionalFormatting sqref="G5:G23">
    <cfRule type="cellIs" dxfId="267" priority="8" stopIfTrue="1" operator="equal">
      <formula>0</formula>
    </cfRule>
  </conditionalFormatting>
  <conditionalFormatting sqref="J12:J30">
    <cfRule type="cellIs" dxfId="266" priority="6" operator="between">
      <formula>0</formula>
      <formula>0.5</formula>
    </cfRule>
    <cfRule type="cellIs" dxfId="265" priority="7" operator="between">
      <formula>0</formula>
      <formula>0.49</formula>
    </cfRule>
  </conditionalFormatting>
  <conditionalFormatting sqref="J27">
    <cfRule type="cellIs" dxfId="264" priority="5" stopIfTrue="1" operator="equal">
      <formula>0</formula>
    </cfRule>
  </conditionalFormatting>
  <conditionalFormatting sqref="J12:J30">
    <cfRule type="cellIs" dxfId="263"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2022-10-24T08:37:31Z</dcterms:modified>
</cp:coreProperties>
</file>