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U:\INFORMES CORES WEB\BEH\BEH 2014\2023\07. JULIO\"/>
    </mc:Choice>
  </mc:AlternateContent>
  <xr:revisionPtr revIDLastSave="0" documentId="13_ncr:1_{62E39F65-8259-4E3E-82BC-8CCF0CFBE498}"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<sst xmlns="http://schemas.openxmlformats.org/spreadsheetml/2006/main" count="1883" uniqueCount="698">
  <si>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</si>
  <si>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</si>
  <si>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</si>
  <si>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</si>
  <si>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</si>
  <si>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</si>
  <si>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</si>
  <si>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</si>
  <si>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</si>
  <si>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</si>
  <si>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</si>
  <si>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</si>
  <si>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</si>
  <si>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</si>
  <si>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</si>
  <si>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</si>
  <si>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</si>
  <si>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</si>
  <si>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</si>
  <si>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</si>
  <si>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</si>
  <si>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</si>
  <si>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</si>
  <si>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</si>
  <si>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</si>
  <si>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</si>
  <si>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</si>
  <si>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</si>
  <si>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</si>
  <si>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</si>
  <si>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</si>
  <si>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</si>
  <si>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</si>
  <si>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</si>
  <si>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</si>
  <si>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</si>
  <si>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</si>
  <si>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</si>
  <si>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</si>
  <si>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</si>
  <si>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</si>
  <si>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</si>
  <si>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</si>
  <si>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</si>
  <si>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</si>
  <si>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</si>
  <si>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</si>
  <si>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</si>
  <si>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</si>
  <si>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</si>
  <si>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</si>
  <si>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</si>
  <si>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</si>
  <si>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</si>
  <si>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</si>
  <si>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</si>
  <si>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</si>
  <si>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</si>
  <si>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</si>
  <si>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</si>
  <si>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</si>
  <si>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</si>
  <si>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</si>
  <si>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</si>
  <si>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</si>
  <si>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</si>
  <si>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</si>
  <si>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</si>
  <si>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</si>
  <si>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</si>
  <si>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</si>
  <si>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</si>
  <si>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</si>
  <si>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</si>
  <si>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</si>
  <si>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</si>
  <si>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</si>
  <si>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</si>
  <si>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</si>
  <si>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</si>
  <si>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</si>
  <si>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</si>
  <si>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</si>
  <si>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</si>
  <si>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</si>
  <si>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</si>
  <si>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</si>
  <si>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</si>
  <si>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</si>
  <si>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</si>
  <si>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</si>
  <si>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</si>
  <si>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</si>
  <si>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</si>
  <si>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</si>
  <si>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</si>
  <si>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</si>
  <si>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</si>
  <si>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</si>
  <si>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</si>
  <si>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</si>
  <si>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</si>
  <si>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</si>
  <si>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</si>
  <si>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</si>
  <si>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</si>
  <si>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</si>
  <si>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</si>
  <si>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</si>
  <si>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</si>
  <si>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</si>
  <si>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</si>
  <si>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</si>
  <si>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</si>
  <si>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</si>
  <si>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</si>
  <si>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</si>
  <si>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</si>
  <si>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</si>
  <si>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</si>
  <si>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</si>
  <si>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</si>
  <si>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</si>
  <si>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</si>
  <si>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</si>
  <si>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</si>
  <si>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</si>
  <si>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</si>
  <si>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</si>
  <si>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</si>
  <si>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</si>
  <si>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</si>
  <si>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</si>
  <si>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</si>
  <si>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</si>
  <si>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</si>
  <si>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</si>
  <si>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</si>
  <si>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</si>
  <si>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</si>
  <si>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</si>
  <si>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</si>
  <si>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</si>
  <si>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</si>
  <si>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</si>
  <si>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</si>
  <si>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</si>
  <si>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</si>
  <si>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</si>
  <si>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</si>
  <si>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</si>
  <si>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</si>
  <si>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</si>
  <si>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</si>
  <si>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</si>
  <si>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</si>
  <si>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</si>
  <si>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</si>
  <si>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</si>
  <si>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</si>
  <si>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</si>
  <si>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</si>
  <si>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</si>
  <si>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</si>
  <si>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</si>
  <si>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</si>
  <si>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</si>
  <si>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</si>
  <si>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</si>
  <si>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</si>
  <si>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</si>
  <si>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</si>
  <si>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</si>
  <si>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</si>
  <si>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</si>
  <si>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</si>
  <si>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</si>
  <si>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</si>
  <si>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</si>
  <si>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</si>
  <si>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</si>
  <si>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</si>
  <si>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</si>
  <si>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</si>
  <si>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</si>
  <si>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</si>
  <si>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</si>
  <si>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</si>
  <si>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</si>
  <si>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</si>
  <si>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</si>
  <si>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</si>
  <si>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</si>
  <si>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</si>
  <si>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</si>
  <si>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</si>
  <si>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</si>
  <si>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</si>
  <si>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</si>
  <si>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</si>
  <si>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</si>
  <si>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</si>
  <si>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</si>
  <si>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</si>
  <si>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</si>
  <si>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</si>
  <si>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</si>
  <si>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</si>
  <si>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</si>
  <si>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</si>
  <si>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</si>
  <si>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</si>
  <si>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</si>
  <si>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</si>
  <si>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</si>
  <si>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</si>
  <si>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</si>
  <si>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</si>
  <si>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</si>
  <si>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</si>
  <si>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</si>
  <si>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</si>
  <si>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</si>
  <si>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</si>
  <si>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</si>
  <si>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</si>
  <si>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</si>
  <si>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</si>
  <si>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</si>
  <si>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</si>
  <si>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</si>
  <si>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</si>
  <si>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</si>
  <si>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</si>
  <si>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</si>
  <si>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</si>
  <si>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</si>
  <si>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</si>
  <si>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</si>
  <si>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</si>
  <si>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</si>
  <si>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</si>
  <si>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</si>
  <si>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</si>
  <si>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</si>
  <si>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</si>
  <si>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</si>
  <si>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</si>
  <si>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</si>
  <si>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</si>
  <si>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</si>
  <si>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</si>
  <si>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</si>
  <si>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</si>
  <si>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</si>
  <si>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</si>
  <si>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</si>
  <si>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</si>
  <si>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</si>
  <si>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</si>
  <si>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</si>
  <si>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</si>
  <si>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</si>
  <si>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</si>
  <si>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</si>
  <si>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</si>
  <si>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</si>
  <si>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</si>
  <si>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</si>
  <si>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</si>
  <si>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</si>
  <si>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</si>
  <si>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</si>
  <si>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</si>
  <si>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</si>
  <si>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</si>
  <si>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</si>
  <si>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</si>
  <si>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</si>
  <si>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</si>
  <si>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</si>
  <si>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</si>
  <si>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</si>
  <si>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</si>
  <si>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</si>
  <si>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</si>
  <si>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</si>
  <si>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</si>
  <si>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</si>
  <si>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</si>
  <si>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</si>
  <si>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</si>
  <si>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</si>
  <si>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</si>
  <si>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</si>
  <si>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</si>
  <si>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</si>
  <si>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</si>
  <si>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</si>
  <si>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</si>
  <si>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</si>
  <si>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</si>
  <si>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</si>
  <si>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</si>
  <si>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</si>
  <si>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</si>
  <si>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</si>
  <si>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</si>
  <si>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</si>
  <si>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</si>
  <si>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</si>
  <si>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</si>
  <si>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</si>
  <si>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</si>
  <si>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</si>
  <si>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</si>
  <si>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</si>
  <si>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</si>
  <si>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</si>
  <si>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</si>
  <si>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</si>
  <si>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</si>
  <si>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</si>
  <si>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</si>
  <si>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</si>
  <si>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</si>
  <si>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</si>
  <si>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</si>
  <si>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</si>
  <si>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</si>
  <si>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</si>
  <si>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</si>
  <si>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</si>
  <si>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</si>
  <si>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</si>
  <si>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</si>
  <si>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</si>
  <si>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</si>
  <si>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</si>
  <si>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</si>
  <si>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</si>
  <si>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</si>
  <si>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</si>
  <si>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</si>
  <si>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</si>
  <si>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</si>
  <si>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</si>
  <si>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</si>
  <si>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</si>
  <si>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</si>
  <si>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</si>
  <si>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</si>
  <si>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</si>
  <si>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</si>
  <si>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</si>
  <si>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</si>
  <si>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</si>
  <si>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</si>
  <si>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</si>
  <si>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</si>
  <si>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</si>
  <si>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</si>
  <si>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</si>
  <si>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</si>
  <si>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</si>
  <si>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</si>
  <si>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</si>
  <si>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</si>
  <si>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</si>
  <si>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</si>
  <si>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</si>
  <si>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</si>
  <si>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</si>
  <si>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</si>
  <si>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</si>
  <si>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</si>
  <si>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</si>
  <si>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</si>
  <si>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</si>
  <si>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</si>
  <si>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</si>
  <si>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</si>
  <si>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</si>
  <si>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</si>
  <si>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</si>
  <si>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</si>
  <si>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</si>
  <si>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</si>
  <si>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</si>
  <si>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</si>
  <si>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</si>
  <si>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</si>
  <si>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</si>
  <si>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</si>
  <si>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</si>
  <si>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</si>
  <si>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</si>
  <si>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</si>
  <si>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</si>
  <si>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</si>
  <si>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</si>
  <si>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</si>
  <si>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</si>
  <si>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</si>
  <si>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</si>
  <si>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</si>
  <si>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</si>
  <si>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</si>
  <si>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</si>
  <si>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</si>
  <si>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</si>
  <si>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</si>
  <si>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</si>
  <si>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</si>
  <si>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</si>
  <si>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</si>
  <si>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</si>
  <si>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</si>
  <si>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</si>
  <si>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</si>
  <si>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</si>
  <si>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</si>
  <si>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</si>
  <si>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</si>
  <si>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</si>
  <si>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</si>
  <si>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</si>
  <si>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</si>
  <si>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</si>
  <si>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</si>
  <si>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</si>
  <si>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</si>
  <si>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</si>
  <si>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</si>
  <si>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</si>
  <si>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</si>
  <si>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</si>
  <si>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</si>
  <si>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</si>
  <si>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</si>
  <si>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</si>
  <si>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</si>
  <si>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</si>
  <si>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</si>
  <si>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</si>
  <si>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</si>
  <si>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</si>
  <si>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</si>
  <si>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</si>
  <si>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</si>
  <si>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</si>
  <si>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</si>
  <si>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</si>
  <si>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</si>
  <si>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</si>
  <si>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</si>
  <si>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</si>
  <si>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</si>
  <si>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</si>
  <si>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</si>
  <si>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</si>
  <si>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</si>
  <si>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</si>
  <si>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</si>
  <si>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</si>
  <si>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</si>
  <si>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</si>
  <si>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</si>
  <si>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</si>
  <si>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</si>
  <si>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</si>
  <si>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</si>
  <si>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</si>
  <si>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</si>
  <si>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</si>
  <si>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</si>
  <si>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</si>
  <si>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</si>
  <si>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</si>
  <si>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</si>
  <si>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</si>
  <si>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</si>
  <si>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</si>
  <si>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</si>
  <si>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</si>
  <si>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</si>
  <si>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</si>
  <si>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</si>
  <si>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</si>
  <si>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</si>
  <si>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</si>
  <si>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</si>
  <si>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</si>
  <si>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</si>
  <si>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</si>
  <si>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</si>
  <si>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</si>
  <si>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</si>
  <si>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</si>
  <si>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</si>
  <si>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</si>
  <si>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</si>
  <si>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</si>
  <si>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</si>
  <si>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</si>
  <si>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</si>
  <si>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</si>
  <si>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</si>
  <si>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</si>
  <si>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</si>
  <si>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</si>
  <si>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</si>
  <si>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</si>
  <si>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</si>
  <si>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</si>
  <si>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</si>
  <si>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</si>
  <si>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</si>
  <si>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</si>
  <si>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</si>
  <si>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</si>
  <si>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</si>
  <si>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</si>
  <si>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</si>
  <si>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</si>
  <si>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</si>
  <si>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</si>
  <si>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</si>
  <si>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</si>
  <si>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</si>
  <si>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</si>
  <si>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</si>
  <si>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</si>
  <si>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</si>
  <si>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</si>
  <si>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</si>
  <si>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</si>
  <si>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</si>
  <si>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</si>
  <si>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</si>
  <si>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</si>
  <si>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</si>
  <si>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</si>
  <si>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</si>
  <si>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</si>
  <si>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</si>
  <si>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</si>
  <si>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</si>
  <si>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</si>
  <si>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</si>
  <si>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</si>
  <si>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</si>
  <si>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</si>
  <si>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</si>
  <si>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</si>
  <si>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</si>
  <si>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</si>
  <si>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</si>
  <si>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</si>
  <si>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</si>
  <si>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</si>
  <si>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</si>
  <si>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</si>
  <si>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</si>
  <si>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</si>
  <si>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</si>
  <si>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</si>
  <si>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</si>
  <si>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</si>
  <si>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</si>
  <si>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</si>
  <si>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</si>
  <si>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</si>
  <si>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</si>
  <si>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</si>
  <si>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</si>
  <si>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</si>
  <si>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</si>
  <si>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</si>
  <si>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</si>
  <si>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</si>
  <si>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</si>
  <si>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</si>
  <si>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</si>
  <si>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</si>
  <si>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</si>
  <si>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</si>
  <si>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19 Marzo</t>
  </si>
  <si>
    <t>América Central y del Sur</t>
  </si>
  <si>
    <t>21 Mayo</t>
  </si>
  <si>
    <t>16 Julio</t>
  </si>
  <si>
    <t>Gibraltar</t>
  </si>
  <si>
    <t>17 Septiembre</t>
  </si>
  <si>
    <t>Trinidad y Tobago</t>
  </si>
  <si>
    <t>19 Noviembre</t>
  </si>
  <si>
    <t>Andorra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</si>
  <si>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</si>
  <si>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</si>
  <si>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</si>
  <si>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</si>
  <si>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</si>
  <si>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</si>
  <si>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</si>
  <si>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</si>
  <si>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</si>
  <si>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</si>
  <si>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</si>
  <si>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</si>
  <si>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</si>
  <si>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</si>
  <si>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</si>
  <si>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</si>
  <si>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</si>
  <si>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</si>
  <si>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</si>
  <si>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</si>
  <si>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</si>
  <si>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</si>
  <si>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</si>
  <si>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</si>
  <si>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</si>
  <si>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</si>
  <si>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</si>
  <si>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</si>
  <si>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</si>
  <si>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</si>
  <si>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</si>
  <si>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</si>
  <si>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</si>
  <si>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</si>
  <si>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</si>
  <si>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</si>
  <si>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</si>
  <si>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</si>
  <si>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</si>
  <si>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</si>
  <si>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</si>
  <si>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</si>
  <si>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</si>
  <si>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</si>
  <si>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</si>
  <si>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</si>
  <si>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</si>
  <si>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</si>
  <si>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</si>
  <si>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</si>
  <si>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</si>
  <si>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</si>
  <si>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</si>
  <si>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</si>
  <si>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</si>
  <si>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</si>
  <si>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</si>
  <si>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</si>
  <si>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</si>
  <si>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</si>
  <si>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</si>
  <si>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</si>
  <si>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</si>
  <si>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</si>
  <si>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</si>
  <si>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</si>
  <si>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</si>
  <si>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</si>
  <si>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</si>
  <si>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</si>
  <si>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</si>
  <si>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Marruecos GN</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</si>
  <si>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</si>
  <si>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</si>
  <si>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</si>
  <si>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</si>
  <si>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</si>
  <si>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</si>
  <si>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</si>
  <si>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</si>
  <si>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</si>
  <si>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</si>
  <si>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</si>
  <si>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Ecuador</t>
  </si>
  <si>
    <t xml:space="preserve">        UE</t>
  </si>
  <si>
    <t>O. América</t>
  </si>
  <si>
    <t>21 Marzo</t>
  </si>
  <si>
    <t>Año 2022*</t>
  </si>
  <si>
    <t>Año 2021</t>
  </si>
  <si>
    <t>Tv (%)
2022/2021</t>
  </si>
  <si>
    <t>16 Mayo</t>
  </si>
  <si>
    <t>jun-23</t>
  </si>
  <si>
    <t>2º 2023</t>
  </si>
  <si>
    <t>jul-23</t>
  </si>
  <si>
    <t>Chile</t>
  </si>
  <si>
    <t>18 Julio</t>
  </si>
  <si>
    <t>jul-22</t>
  </si>
  <si>
    <t>BOLETÍN ESTADÍSTICO HIDROCARBUROS JULIO 2023</t>
  </si>
  <si>
    <t>Musel</t>
  </si>
  <si>
    <t>Otras salidas***</t>
  </si>
  <si>
    <t>Plantas de regasificación **</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</si>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</sst>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4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
      <patternFill patternType="solid">
        <fgColor theme="3"/>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4" fontId="24" fillId="8" borderId="0" xfId="0" applyNumberFormat="1" applyFont="1" applyFill="1"/>
    <xf numFmtId="173" fontId="27" fillId="2" borderId="2" xfId="7" applyNumberFormat="1" applyFont="1" applyFill="1" applyBorder="1" applyAlignment="1" applyProtection="1">
      <protection locked="0"/>
    </xf>
    <xf numFmtId="173" fontId="13" fillId="5" borderId="0" xfId="0" applyNumberFormat="1" applyFont="1" applyFill="1"/>
    <xf numFmtId="173" fontId="13" fillId="6" borderId="0" xfId="0" quotePrefix="1" applyNumberFormat="1" applyFont="1" applyFill="1"/>
    <xf numFmtId="173" fontId="31" fillId="5" borderId="0" xfId="0" applyNumberFormat="1" applyFont="1" applyFill="1"/>
    <xf numFmtId="173" fontId="31" fillId="6" borderId="0" xfId="0" applyNumberFormat="1" applyFont="1" applyFill="1"/>
    <xf numFmtId="173" fontId="17" fillId="2" borderId="2" xfId="0" applyNumberFormat="1" applyFont="1" applyFill="1" applyBorder="1"/>
    <xf numFmtId="168"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173" fontId="13" fillId="2" borderId="0" xfId="0" applyNumberFormat="1" applyFont="1" applyFill="1" applyAlignment="1">
      <alignment horizontal="right"/>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4" fillId="2" borderId="0" xfId="1" quotePrefix="1" applyFill="1" applyAlignment="1">
      <alignment horizontal="center" vertical="center"/>
    </xf>
    <xf numFmtId="0" fontId="8" fillId="2" borderId="0" xfId="1" quotePrefix="1" applyFont="1" applyFill="1" applyAlignment="1">
      <alignment horizontal="center" vertical="center"/>
    </xf>
    <xf numFmtId="0" fontId="4" fillId="2" borderId="1" xfId="1" quotePrefix="1" applyFill="1" applyBorder="1" applyAlignment="1">
      <alignment horizontal="center" vertical="center"/>
    </xf>
    <xf numFmtId="0" fontId="8" fillId="2" borderId="3" xfId="1" quotePrefix="1" applyFont="1" applyFill="1" applyBorder="1" applyAlignment="1">
      <alignment horizontal="center" vertical="center"/>
    </xf>
    <xf numFmtId="0" fontId="31" fillId="2" borderId="0" xfId="0" applyFont="1" applyFill="1" applyAlignment="1">
      <alignment horizontal="left" indent="1"/>
    </xf>
    <xf numFmtId="4" fontId="16" fillId="2" borderId="0" xfId="0" applyNumberFormat="1" applyFont="1" applyFill="1"/>
    <xf numFmtId="168" fontId="4" fillId="6" borderId="0" xfId="1" quotePrefix="1" applyNumberFormat="1" applyFill="1" applyAlignment="1">
      <alignment horizontal="right"/>
    </xf>
    <xf numFmtId="168" fontId="24" fillId="39" borderId="2" xfId="1" applyNumberFormat="1" applyFont="1" applyFill="1" applyBorder="1"/>
    <xf numFmtId="173" fontId="17" fillId="2" borderId="3" xfId="0" applyNumberFormat="1" applyFont="1" applyFill="1" applyBorder="1"/>
    <xf numFmtId="168" fontId="17" fillId="6" borderId="23" xfId="0" applyNumberFormat="1" applyFont="1" applyFill="1" applyBorder="1"/>
    <xf numFmtId="168" fontId="24" fillId="39" borderId="3" xfId="1" applyNumberFormat="1" applyFont="1" applyFill="1" applyBorder="1"/>
    <xf numFmtId="0" fontId="24" fillId="39" borderId="19" xfId="1" applyFont="1" applyFill="1" applyBorder="1"/>
    <xf numFmtId="3" fontId="24" fillId="39" borderId="2" xfId="1" applyNumberFormat="1" applyFont="1" applyFill="1" applyBorder="1"/>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84">
    <dxf>
      <numFmt numFmtId="187" formatCode="\^"/>
    </dxf>
    <dxf>
      <numFmt numFmtId="188" formatCode="\^;\^;\^"/>
    </dxf>
    <dxf>
      <numFmt numFmtId="189" formatCode="&quot;-&quot;"/>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693</v>
      </c>
    </row>
    <row r="3" spans="1:9" ht="15" customHeight="1" x14ac:dyDescent="0.2">
      <c r="A3" s="503">
        <v>45108</v>
      </c>
    </row>
    <row r="4" spans="1:9" ht="15" customHeight="1" x14ac:dyDescent="0.25">
      <c r="A4" s="771" t="s">
        <v>19</v>
      </c>
      <c r="B4" s="771"/>
      <c r="C4" s="771"/>
      <c r="D4" s="771"/>
      <c r="E4" s="771"/>
      <c r="F4" s="771"/>
      <c r="G4" s="77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8" t="s">
        <v>636</v>
      </c>
      <c r="D63" s="738"/>
      <c r="E63" s="738"/>
      <c r="F63" s="738"/>
      <c r="G63" s="738"/>
    </row>
    <row r="64" spans="1:8" ht="15" customHeight="1" x14ac:dyDescent="0.2">
      <c r="B64" s="6"/>
      <c r="C64" s="8" t="s">
        <v>364</v>
      </c>
      <c r="D64" s="8"/>
      <c r="E64" s="8"/>
      <c r="F64" s="8"/>
      <c r="G64" s="8"/>
    </row>
    <row r="65" spans="2:9" ht="15" customHeight="1" x14ac:dyDescent="0.2">
      <c r="B65" s="6"/>
      <c r="C65" s="8" t="s">
        <v>641</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2" t="s">
        <v>508</v>
      </c>
      <c r="B98" s="773"/>
      <c r="C98" s="773"/>
      <c r="D98" s="773"/>
      <c r="E98" s="773"/>
      <c r="F98" s="773"/>
      <c r="G98" s="773"/>
      <c r="H98" s="773"/>
      <c r="I98" s="773"/>
      <c r="J98" s="773"/>
      <c r="K98" s="773"/>
    </row>
    <row r="99" spans="1:11" ht="15" customHeight="1" x14ac:dyDescent="0.2">
      <c r="A99" s="773"/>
      <c r="B99" s="773"/>
      <c r="C99" s="773"/>
      <c r="D99" s="773"/>
      <c r="E99" s="773"/>
      <c r="F99" s="773"/>
      <c r="G99" s="773"/>
      <c r="H99" s="773"/>
      <c r="I99" s="773"/>
      <c r="J99" s="773"/>
      <c r="K99" s="773"/>
    </row>
    <row r="100" spans="1:11" ht="15" customHeight="1" x14ac:dyDescent="0.2">
      <c r="A100" s="773"/>
      <c r="B100" s="773"/>
      <c r="C100" s="773"/>
      <c r="D100" s="773"/>
      <c r="E100" s="773"/>
      <c r="F100" s="773"/>
      <c r="G100" s="773"/>
      <c r="H100" s="773"/>
      <c r="I100" s="773"/>
      <c r="J100" s="773"/>
      <c r="K100" s="773"/>
    </row>
    <row r="101" spans="1:11" ht="15" customHeight="1" x14ac:dyDescent="0.2">
      <c r="A101" s="773"/>
      <c r="B101" s="773"/>
      <c r="C101" s="773"/>
      <c r="D101" s="773"/>
      <c r="E101" s="773"/>
      <c r="F101" s="773"/>
      <c r="G101" s="773"/>
      <c r="H101" s="773"/>
      <c r="I101" s="773"/>
      <c r="J101" s="773"/>
      <c r="K101" s="773"/>
    </row>
    <row r="102" spans="1:11" ht="15" customHeight="1" x14ac:dyDescent="0.2">
      <c r="A102" s="773"/>
      <c r="B102" s="773"/>
      <c r="C102" s="773"/>
      <c r="D102" s="773"/>
      <c r="E102" s="773"/>
      <c r="F102" s="773"/>
      <c r="G102" s="773"/>
      <c r="H102" s="773"/>
      <c r="I102" s="773"/>
      <c r="J102" s="773"/>
      <c r="K102" s="77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89">
        <f>INDICE!A3</f>
        <v>45108</v>
      </c>
      <c r="C3" s="790"/>
      <c r="D3" s="790" t="s">
        <v>115</v>
      </c>
      <c r="E3" s="790"/>
      <c r="F3" s="790" t="s">
        <v>116</v>
      </c>
      <c r="G3" s="791"/>
      <c r="H3" s="790"/>
    </row>
    <row r="4" spans="1:8" x14ac:dyDescent="0.2">
      <c r="A4" s="351"/>
      <c r="B4" s="352" t="s">
        <v>47</v>
      </c>
      <c r="C4" s="352" t="s">
        <v>421</v>
      </c>
      <c r="D4" s="352" t="s">
        <v>47</v>
      </c>
      <c r="E4" s="352" t="s">
        <v>421</v>
      </c>
      <c r="F4" s="352" t="s">
        <v>47</v>
      </c>
      <c r="G4" s="353" t="s">
        <v>421</v>
      </c>
      <c r="H4" s="353" t="s">
        <v>106</v>
      </c>
    </row>
    <row r="5" spans="1:8" x14ac:dyDescent="0.2">
      <c r="A5" s="354" t="s">
        <v>171</v>
      </c>
      <c r="B5" s="326">
        <v>1917.2004300000001</v>
      </c>
      <c r="C5" s="319">
        <v>-0.6917729155768001</v>
      </c>
      <c r="D5" s="318">
        <v>12547.422549999996</v>
      </c>
      <c r="E5" s="319">
        <v>-2.9227814898963365</v>
      </c>
      <c r="F5" s="318">
        <v>21811.549739999991</v>
      </c>
      <c r="G5" s="333">
        <v>-2.5098922197658506</v>
      </c>
      <c r="H5" s="324">
        <v>70.419678628436074</v>
      </c>
    </row>
    <row r="6" spans="1:8" x14ac:dyDescent="0.2">
      <c r="A6" s="354" t="s">
        <v>172</v>
      </c>
      <c r="B6" s="585">
        <v>0.25599</v>
      </c>
      <c r="C6" s="333">
        <v>-71.61029167128757</v>
      </c>
      <c r="D6" s="355">
        <v>1.8418500000000002</v>
      </c>
      <c r="E6" s="319">
        <v>-54.637811798084869</v>
      </c>
      <c r="F6" s="318">
        <v>14.380859999999998</v>
      </c>
      <c r="G6" s="319">
        <v>-29.826631396654445</v>
      </c>
      <c r="H6" s="585">
        <v>4.6429325365329656E-2</v>
      </c>
    </row>
    <row r="7" spans="1:8" x14ac:dyDescent="0.2">
      <c r="A7" s="354" t="s">
        <v>173</v>
      </c>
      <c r="B7" s="341">
        <v>0</v>
      </c>
      <c r="C7" s="333">
        <v>0</v>
      </c>
      <c r="D7" s="332">
        <v>2.1999999999999999E-2</v>
      </c>
      <c r="E7" s="333">
        <v>-51.078496775628189</v>
      </c>
      <c r="F7" s="332">
        <v>4.8000000000000001E-2</v>
      </c>
      <c r="G7" s="319">
        <v>-32.365788361279414</v>
      </c>
      <c r="H7" s="585">
        <v>1.5497039937359961E-4</v>
      </c>
    </row>
    <row r="8" spans="1:8" x14ac:dyDescent="0.2">
      <c r="A8" s="365" t="s">
        <v>174</v>
      </c>
      <c r="B8" s="327">
        <v>1917.4564200000002</v>
      </c>
      <c r="C8" s="328">
        <v>-0.72488119708213372</v>
      </c>
      <c r="D8" s="327">
        <v>12549.286399999995</v>
      </c>
      <c r="E8" s="374">
        <v>-2.9391895771880043</v>
      </c>
      <c r="F8" s="327">
        <v>21825.978599999991</v>
      </c>
      <c r="G8" s="328">
        <v>-2.5349854810589449</v>
      </c>
      <c r="H8" s="328">
        <v>70.466262924200777</v>
      </c>
    </row>
    <row r="9" spans="1:8" x14ac:dyDescent="0.2">
      <c r="A9" s="354" t="s">
        <v>175</v>
      </c>
      <c r="B9" s="326">
        <v>287.72910999999993</v>
      </c>
      <c r="C9" s="319">
        <v>-5.0176066072801131</v>
      </c>
      <c r="D9" s="318">
        <v>2130.9682700000003</v>
      </c>
      <c r="E9" s="319">
        <v>-15.784209770548463</v>
      </c>
      <c r="F9" s="318">
        <v>4212.0522999999994</v>
      </c>
      <c r="G9" s="319">
        <v>-6.3935939469106904</v>
      </c>
      <c r="H9" s="324">
        <v>13.598821398197684</v>
      </c>
    </row>
    <row r="10" spans="1:8" x14ac:dyDescent="0.2">
      <c r="A10" s="354" t="s">
        <v>176</v>
      </c>
      <c r="B10" s="326">
        <v>43.218400000000017</v>
      </c>
      <c r="C10" s="319">
        <v>59.921020809003942</v>
      </c>
      <c r="D10" s="318">
        <v>655.2247000000001</v>
      </c>
      <c r="E10" s="333">
        <v>19.017811655564195</v>
      </c>
      <c r="F10" s="318">
        <v>857.38746000000003</v>
      </c>
      <c r="G10" s="333">
        <v>-17.619608464888703</v>
      </c>
      <c r="H10" s="324">
        <v>2.7681182727940867</v>
      </c>
    </row>
    <row r="11" spans="1:8" x14ac:dyDescent="0.2">
      <c r="A11" s="354" t="s">
        <v>177</v>
      </c>
      <c r="B11" s="326">
        <v>314.67045999999993</v>
      </c>
      <c r="C11" s="319">
        <v>-11.002098166236381</v>
      </c>
      <c r="D11" s="318">
        <v>2280.9040099999997</v>
      </c>
      <c r="E11" s="319">
        <v>-5.3043188723178831</v>
      </c>
      <c r="F11" s="318">
        <v>4078.2386699999997</v>
      </c>
      <c r="G11" s="319">
        <v>0.30153431584305818</v>
      </c>
      <c r="H11" s="324">
        <v>13.166797404807451</v>
      </c>
    </row>
    <row r="12" spans="1:8" s="3" customFormat="1" x14ac:dyDescent="0.2">
      <c r="A12" s="356" t="s">
        <v>148</v>
      </c>
      <c r="B12" s="329">
        <v>2563.0743900000002</v>
      </c>
      <c r="C12" s="330">
        <v>-1.9849921925071572</v>
      </c>
      <c r="D12" s="329">
        <v>17616.383379999996</v>
      </c>
      <c r="E12" s="330">
        <v>-4.3568398658302163</v>
      </c>
      <c r="F12" s="329">
        <v>30973.657029999991</v>
      </c>
      <c r="G12" s="330">
        <v>-3.2077669650268232</v>
      </c>
      <c r="H12" s="330">
        <v>100</v>
      </c>
    </row>
    <row r="13" spans="1:8" x14ac:dyDescent="0.2">
      <c r="A13" s="366" t="s">
        <v>149</v>
      </c>
      <c r="B13" s="331"/>
      <c r="C13" s="331"/>
      <c r="D13" s="331"/>
      <c r="E13" s="331"/>
      <c r="F13" s="331"/>
      <c r="G13" s="331"/>
      <c r="H13" s="331"/>
    </row>
    <row r="14" spans="1:8" s="105" customFormat="1" x14ac:dyDescent="0.2">
      <c r="A14" s="602" t="s">
        <v>178</v>
      </c>
      <c r="B14" s="593">
        <v>105.93264999999987</v>
      </c>
      <c r="C14" s="594">
        <v>-11.061847788507094</v>
      </c>
      <c r="D14" s="595">
        <v>722.02641999999969</v>
      </c>
      <c r="E14" s="594">
        <v>-11.688607616116608</v>
      </c>
      <c r="F14" s="318">
        <v>1304.7376599999998</v>
      </c>
      <c r="G14" s="594">
        <v>-7.1484393705812739</v>
      </c>
      <c r="H14" s="596">
        <v>4.2124107551661627</v>
      </c>
    </row>
    <row r="15" spans="1:8" s="105" customFormat="1" x14ac:dyDescent="0.2">
      <c r="A15" s="603" t="s">
        <v>562</v>
      </c>
      <c r="B15" s="598">
        <v>5.5246444662351104</v>
      </c>
      <c r="C15" s="599"/>
      <c r="D15" s="600">
        <v>5.753525714418311</v>
      </c>
      <c r="E15" s="599"/>
      <c r="F15" s="600">
        <v>5.9779113867544993</v>
      </c>
      <c r="G15" s="599"/>
      <c r="H15" s="601"/>
    </row>
    <row r="16" spans="1:8" s="105" customFormat="1" x14ac:dyDescent="0.2">
      <c r="A16" s="604" t="s">
        <v>427</v>
      </c>
      <c r="B16" s="605">
        <v>217.05935999999997</v>
      </c>
      <c r="C16" s="606">
        <v>-10.970737644846313</v>
      </c>
      <c r="D16" s="607">
        <v>1567.1547899999996</v>
      </c>
      <c r="E16" s="606">
        <v>-9.1140883768737222</v>
      </c>
      <c r="F16" s="607">
        <v>2806.4039899999993</v>
      </c>
      <c r="G16" s="606">
        <v>-4.5527537122299266</v>
      </c>
      <c r="H16" s="608">
        <v>9.0606155652909042</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92" t="s">
        <v>428</v>
      </c>
      <c r="B19" s="793"/>
      <c r="C19" s="793"/>
      <c r="D19" s="793"/>
      <c r="E19" s="793"/>
      <c r="F19" s="793"/>
      <c r="G19" s="793"/>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28"/>
      <c r="E23" s="628"/>
      <c r="F23" s="628"/>
      <c r="G23" s="628"/>
      <c r="H23" s="628"/>
      <c r="I23" s="628"/>
      <c r="J23" s="628"/>
      <c r="K23" s="628"/>
      <c r="L23" s="628"/>
      <c r="M23" s="628"/>
      <c r="N23" s="628"/>
      <c r="O23" s="628"/>
      <c r="P23" s="628"/>
      <c r="Q23" s="628"/>
      <c r="R23" s="628"/>
      <c r="S23" s="628"/>
      <c r="T23" s="628"/>
      <c r="U23" s="628"/>
      <c r="V23" s="628"/>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59" priority="35" operator="between">
      <formula>0</formula>
      <formula>0.5</formula>
    </cfRule>
    <cfRule type="cellIs" dxfId="158" priority="36" operator="between">
      <formula>0</formula>
      <formula>0.49</formula>
    </cfRule>
  </conditionalFormatting>
  <conditionalFormatting sqref="B7:F7">
    <cfRule type="cellIs" dxfId="157" priority="1" operator="equal">
      <formula>0</formula>
    </cfRule>
    <cfRule type="cellIs" dxfId="156" priority="2" operator="between">
      <formula>0</formula>
      <formula>0.5</formula>
    </cfRule>
  </conditionalFormatting>
  <conditionalFormatting sqref="D6">
    <cfRule type="cellIs" dxfId="155" priority="33" operator="between">
      <formula>0</formula>
      <formula>0.5</formula>
    </cfRule>
    <cfRule type="cellIs" dxfId="154" priority="34" operator="between">
      <formula>0</formula>
      <formula>0.49</formula>
    </cfRule>
  </conditionalFormatting>
  <conditionalFormatting sqref="E8">
    <cfRule type="cellIs" dxfId="153" priority="15" operator="between">
      <formula>-0.04999999</formula>
      <formula>-0.00000001</formula>
    </cfRule>
  </conditionalFormatting>
  <conditionalFormatting sqref="E10">
    <cfRule type="cellIs" dxfId="152" priority="5" operator="equal">
      <formula>0</formula>
    </cfRule>
    <cfRule type="cellIs" dxfId="151" priority="6" operator="between">
      <formula>-0.5</formula>
      <formula>0.5</formula>
    </cfRule>
  </conditionalFormatting>
  <conditionalFormatting sqref="G10">
    <cfRule type="cellIs" dxfId="150" priority="3" operator="equal">
      <formula>0</formula>
    </cfRule>
    <cfRule type="cellIs" dxfId="149" priority="4" operator="between">
      <formula>-0.5</formula>
      <formula>0.5</formula>
    </cfRule>
  </conditionalFormatting>
  <conditionalFormatting sqref="H6:H7">
    <cfRule type="cellIs" dxfId="148" priority="11" operator="between">
      <formula>0</formula>
      <formula>0.5</formula>
    </cfRule>
    <cfRule type="cellIs" dxfId="147"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7">
        <f>INDICE!A3</f>
        <v>45108</v>
      </c>
      <c r="C3" s="787"/>
      <c r="D3" s="787">
        <f>INDICE!C3</f>
        <v>0</v>
      </c>
      <c r="E3" s="787"/>
      <c r="F3" s="91"/>
      <c r="G3" s="788" t="s">
        <v>116</v>
      </c>
      <c r="H3" s="788"/>
      <c r="I3" s="788"/>
      <c r="J3" s="788"/>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303.07592999999997</v>
      </c>
      <c r="C5" s="94">
        <v>50.823169999999998</v>
      </c>
      <c r="D5" s="94">
        <v>2.4683600000000001</v>
      </c>
      <c r="E5" s="343">
        <v>356.36745999999999</v>
      </c>
      <c r="F5" s="94"/>
      <c r="G5" s="94">
        <v>3485.5159699999931</v>
      </c>
      <c r="H5" s="94">
        <v>663.38126000000011</v>
      </c>
      <c r="I5" s="94">
        <v>44.518460000000019</v>
      </c>
      <c r="J5" s="343">
        <v>4193.4156899999934</v>
      </c>
    </row>
    <row r="6" spans="1:10" x14ac:dyDescent="0.2">
      <c r="A6" s="368" t="s">
        <v>154</v>
      </c>
      <c r="B6" s="96">
        <v>70.722979999999978</v>
      </c>
      <c r="C6" s="96">
        <v>20.526250000000005</v>
      </c>
      <c r="D6" s="96">
        <v>1.7721800000000008</v>
      </c>
      <c r="E6" s="345">
        <v>93.021409999999989</v>
      </c>
      <c r="F6" s="96"/>
      <c r="G6" s="96">
        <v>808.1804800000009</v>
      </c>
      <c r="H6" s="96">
        <v>282.23061999999999</v>
      </c>
      <c r="I6" s="96">
        <v>51.894840000000009</v>
      </c>
      <c r="J6" s="345">
        <v>1142.3059400000009</v>
      </c>
    </row>
    <row r="7" spans="1:10" x14ac:dyDescent="0.2">
      <c r="A7" s="368" t="s">
        <v>155</v>
      </c>
      <c r="B7" s="96">
        <v>35.759520000000002</v>
      </c>
      <c r="C7" s="96">
        <v>4.98691</v>
      </c>
      <c r="D7" s="96">
        <v>1.44665</v>
      </c>
      <c r="E7" s="345">
        <v>42.193080000000002</v>
      </c>
      <c r="F7" s="96"/>
      <c r="G7" s="96">
        <v>403.92966999999982</v>
      </c>
      <c r="H7" s="96">
        <v>87.41679000000002</v>
      </c>
      <c r="I7" s="96">
        <v>24.097470000000001</v>
      </c>
      <c r="J7" s="345">
        <v>515.44392999999991</v>
      </c>
    </row>
    <row r="8" spans="1:10" x14ac:dyDescent="0.2">
      <c r="A8" s="368" t="s">
        <v>156</v>
      </c>
      <c r="B8" s="96">
        <v>40.841169999999991</v>
      </c>
      <c r="C8" s="96">
        <v>5.4789200000000005</v>
      </c>
      <c r="D8" s="96">
        <v>13.68726</v>
      </c>
      <c r="E8" s="345">
        <v>60.007349999999995</v>
      </c>
      <c r="F8" s="96"/>
      <c r="G8" s="96">
        <v>363.81188000000009</v>
      </c>
      <c r="H8" s="96">
        <v>59.638979999999997</v>
      </c>
      <c r="I8" s="96">
        <v>163.46904999999998</v>
      </c>
      <c r="J8" s="345">
        <v>586.91991000000007</v>
      </c>
    </row>
    <row r="9" spans="1:10" x14ac:dyDescent="0.2">
      <c r="A9" s="368" t="s">
        <v>157</v>
      </c>
      <c r="B9" s="96">
        <v>55.668970000000002</v>
      </c>
      <c r="C9" s="96">
        <v>0</v>
      </c>
      <c r="D9" s="96">
        <v>0</v>
      </c>
      <c r="E9" s="345">
        <v>55.668970000000002</v>
      </c>
      <c r="F9" s="96"/>
      <c r="G9" s="96">
        <v>661.58894000000009</v>
      </c>
      <c r="H9" s="96">
        <v>0</v>
      </c>
      <c r="I9" s="96">
        <v>1.7946</v>
      </c>
      <c r="J9" s="345">
        <v>663.38354000000004</v>
      </c>
    </row>
    <row r="10" spans="1:10" x14ac:dyDescent="0.2">
      <c r="A10" s="368" t="s">
        <v>158</v>
      </c>
      <c r="B10" s="96">
        <v>25.832089999999994</v>
      </c>
      <c r="C10" s="96">
        <v>3.4937500000000008</v>
      </c>
      <c r="D10" s="96">
        <v>6.4819999999999989E-2</v>
      </c>
      <c r="E10" s="345">
        <v>29.390659999999997</v>
      </c>
      <c r="F10" s="96"/>
      <c r="G10" s="96">
        <v>298.16702000000015</v>
      </c>
      <c r="H10" s="96">
        <v>53.809080000000009</v>
      </c>
      <c r="I10" s="96">
        <v>1.7269400000000004</v>
      </c>
      <c r="J10" s="345">
        <v>353.70304000000016</v>
      </c>
    </row>
    <row r="11" spans="1:10" x14ac:dyDescent="0.2">
      <c r="A11" s="368" t="s">
        <v>159</v>
      </c>
      <c r="B11" s="96">
        <v>156.06777999999994</v>
      </c>
      <c r="C11" s="96">
        <v>49.062389999999994</v>
      </c>
      <c r="D11" s="96">
        <v>3.7334199999999997</v>
      </c>
      <c r="E11" s="345">
        <v>208.86358999999993</v>
      </c>
      <c r="F11" s="96"/>
      <c r="G11" s="96">
        <v>1667.6086999999995</v>
      </c>
      <c r="H11" s="96">
        <v>622.18165999999928</v>
      </c>
      <c r="I11" s="96">
        <v>106.13825</v>
      </c>
      <c r="J11" s="345">
        <v>2395.928609999999</v>
      </c>
    </row>
    <row r="12" spans="1:10" x14ac:dyDescent="0.2">
      <c r="A12" s="368" t="s">
        <v>512</v>
      </c>
      <c r="B12" s="96">
        <v>105.58845999999997</v>
      </c>
      <c r="C12" s="96">
        <v>34.979559999999999</v>
      </c>
      <c r="D12" s="96">
        <v>2.3473200000000007</v>
      </c>
      <c r="E12" s="345">
        <v>142.91533999999996</v>
      </c>
      <c r="F12" s="96"/>
      <c r="G12" s="96">
        <v>1261.6786199999999</v>
      </c>
      <c r="H12" s="96">
        <v>512.87664999999913</v>
      </c>
      <c r="I12" s="96">
        <v>70.854890000000026</v>
      </c>
      <c r="J12" s="345">
        <v>1845.410159999999</v>
      </c>
    </row>
    <row r="13" spans="1:10" x14ac:dyDescent="0.2">
      <c r="A13" s="368" t="s">
        <v>160</v>
      </c>
      <c r="B13" s="96">
        <v>308.59289000000007</v>
      </c>
      <c r="C13" s="96">
        <v>27.103610000000007</v>
      </c>
      <c r="D13" s="96">
        <v>2.9883800000000003</v>
      </c>
      <c r="E13" s="345">
        <v>338.68488000000008</v>
      </c>
      <c r="F13" s="96"/>
      <c r="G13" s="96">
        <v>3558.360299999998</v>
      </c>
      <c r="H13" s="96">
        <v>518.06342999999993</v>
      </c>
      <c r="I13" s="96">
        <v>55.891049999999993</v>
      </c>
      <c r="J13" s="345">
        <v>4132.3147799999979</v>
      </c>
    </row>
    <row r="14" spans="1:10" x14ac:dyDescent="0.2">
      <c r="A14" s="368" t="s">
        <v>161</v>
      </c>
      <c r="B14" s="96">
        <v>1.1008199999999999</v>
      </c>
      <c r="C14" s="96">
        <v>0</v>
      </c>
      <c r="D14" s="96">
        <v>0</v>
      </c>
      <c r="E14" s="345">
        <v>1.1008199999999999</v>
      </c>
      <c r="F14" s="96"/>
      <c r="G14" s="96">
        <v>13.326549999999999</v>
      </c>
      <c r="H14" s="96">
        <v>0</v>
      </c>
      <c r="I14" s="96">
        <v>4.6288999999999998</v>
      </c>
      <c r="J14" s="345">
        <v>17.955449999999999</v>
      </c>
    </row>
    <row r="15" spans="1:10" x14ac:dyDescent="0.2">
      <c r="A15" s="368" t="s">
        <v>162</v>
      </c>
      <c r="B15" s="96">
        <v>182.43576999999999</v>
      </c>
      <c r="C15" s="96">
        <v>17.806060000000002</v>
      </c>
      <c r="D15" s="96">
        <v>1.4695100000000001</v>
      </c>
      <c r="E15" s="345">
        <v>201.71134000000001</v>
      </c>
      <c r="F15" s="96"/>
      <c r="G15" s="96">
        <v>2028.4197099999994</v>
      </c>
      <c r="H15" s="96">
        <v>243.72354999999982</v>
      </c>
      <c r="I15" s="96">
        <v>24.413929999999993</v>
      </c>
      <c r="J15" s="345">
        <v>2296.5571899999995</v>
      </c>
    </row>
    <row r="16" spans="1:10" x14ac:dyDescent="0.2">
      <c r="A16" s="368" t="s">
        <v>163</v>
      </c>
      <c r="B16" s="96">
        <v>60.302389999999995</v>
      </c>
      <c r="C16" s="96">
        <v>10.795920000000001</v>
      </c>
      <c r="D16" s="96">
        <v>0.25039</v>
      </c>
      <c r="E16" s="345">
        <v>71.348699999999994</v>
      </c>
      <c r="F16" s="96"/>
      <c r="G16" s="96">
        <v>668.08865999999978</v>
      </c>
      <c r="H16" s="96">
        <v>138.67091999999991</v>
      </c>
      <c r="I16" s="96">
        <v>10.910100000000003</v>
      </c>
      <c r="J16" s="345">
        <v>817.66967999999974</v>
      </c>
    </row>
    <row r="17" spans="1:10" x14ac:dyDescent="0.2">
      <c r="A17" s="368" t="s">
        <v>164</v>
      </c>
      <c r="B17" s="96">
        <v>116.64621000000004</v>
      </c>
      <c r="C17" s="96">
        <v>19.223680000000002</v>
      </c>
      <c r="D17" s="96">
        <v>6.5104000000000006</v>
      </c>
      <c r="E17" s="345">
        <v>142.38029000000006</v>
      </c>
      <c r="F17" s="96"/>
      <c r="G17" s="96">
        <v>1360.6831100000004</v>
      </c>
      <c r="H17" s="96">
        <v>326.13237000000032</v>
      </c>
      <c r="I17" s="96">
        <v>125.60974000000002</v>
      </c>
      <c r="J17" s="345">
        <v>1812.4252200000008</v>
      </c>
    </row>
    <row r="18" spans="1:10" x14ac:dyDescent="0.2">
      <c r="A18" s="368" t="s">
        <v>165</v>
      </c>
      <c r="B18" s="96">
        <v>13.490650000000004</v>
      </c>
      <c r="C18" s="96">
        <v>3.4953699999999999</v>
      </c>
      <c r="D18" s="96">
        <v>0.45976</v>
      </c>
      <c r="E18" s="345">
        <v>17.445780000000003</v>
      </c>
      <c r="F18" s="96"/>
      <c r="G18" s="96">
        <v>152.0661199999999</v>
      </c>
      <c r="H18" s="96">
        <v>50.889949999999999</v>
      </c>
      <c r="I18" s="96">
        <v>9.9536700000000007</v>
      </c>
      <c r="J18" s="345">
        <v>212.90973999999989</v>
      </c>
    </row>
    <row r="19" spans="1:10" x14ac:dyDescent="0.2">
      <c r="A19" s="368" t="s">
        <v>166</v>
      </c>
      <c r="B19" s="96">
        <v>159.3535</v>
      </c>
      <c r="C19" s="96">
        <v>8.7905200000000008</v>
      </c>
      <c r="D19" s="96">
        <v>3.7147099999999993</v>
      </c>
      <c r="E19" s="345">
        <v>171.85873000000001</v>
      </c>
      <c r="F19" s="96"/>
      <c r="G19" s="96">
        <v>1845.0650100000018</v>
      </c>
      <c r="H19" s="96">
        <v>193.03432999999995</v>
      </c>
      <c r="I19" s="96">
        <v>99.559619999999995</v>
      </c>
      <c r="J19" s="345">
        <v>2137.6589600000016</v>
      </c>
    </row>
    <row r="20" spans="1:10" x14ac:dyDescent="0.2">
      <c r="A20" s="368" t="s">
        <v>167</v>
      </c>
      <c r="B20" s="96">
        <v>1.23709</v>
      </c>
      <c r="C20" s="96">
        <v>0</v>
      </c>
      <c r="D20" s="96">
        <v>0</v>
      </c>
      <c r="E20" s="345">
        <v>1.23709</v>
      </c>
      <c r="F20" s="96"/>
      <c r="G20" s="96">
        <v>14.075899999999997</v>
      </c>
      <c r="H20" s="96">
        <v>0</v>
      </c>
      <c r="I20" s="96">
        <v>0</v>
      </c>
      <c r="J20" s="345">
        <v>14.075899999999997</v>
      </c>
    </row>
    <row r="21" spans="1:10" x14ac:dyDescent="0.2">
      <c r="A21" s="368" t="s">
        <v>168</v>
      </c>
      <c r="B21" s="96">
        <v>89.121320000000011</v>
      </c>
      <c r="C21" s="96">
        <v>12.662079999999998</v>
      </c>
      <c r="D21" s="96">
        <v>0.30173</v>
      </c>
      <c r="E21" s="345">
        <v>102.08513000000002</v>
      </c>
      <c r="F21" s="96"/>
      <c r="G21" s="96">
        <v>939.78451999999993</v>
      </c>
      <c r="H21" s="96">
        <v>151.89454999999998</v>
      </c>
      <c r="I21" s="96">
        <v>5.7437500000000004</v>
      </c>
      <c r="J21" s="345">
        <v>1097.42282</v>
      </c>
    </row>
    <row r="22" spans="1:10" x14ac:dyDescent="0.2">
      <c r="A22" s="368" t="s">
        <v>169</v>
      </c>
      <c r="B22" s="96">
        <v>44.21969</v>
      </c>
      <c r="C22" s="96">
        <v>6.3170000000000002</v>
      </c>
      <c r="D22" s="96">
        <v>0.20108999999999996</v>
      </c>
      <c r="E22" s="345">
        <v>50.737780000000001</v>
      </c>
      <c r="F22" s="96"/>
      <c r="G22" s="96">
        <v>596.45907000000011</v>
      </c>
      <c r="H22" s="96">
        <v>96.335999999999999</v>
      </c>
      <c r="I22" s="96">
        <v>6.5964900000000002</v>
      </c>
      <c r="J22" s="345">
        <v>699.39156000000014</v>
      </c>
    </row>
    <row r="23" spans="1:10" x14ac:dyDescent="0.2">
      <c r="A23" s="369" t="s">
        <v>170</v>
      </c>
      <c r="B23" s="96">
        <v>147.14320000000001</v>
      </c>
      <c r="C23" s="96">
        <v>12.183920000000001</v>
      </c>
      <c r="D23" s="96">
        <v>1.8024199999999999</v>
      </c>
      <c r="E23" s="345">
        <v>161.12954000000002</v>
      </c>
      <c r="F23" s="96"/>
      <c r="G23" s="96">
        <v>1684.7395099999983</v>
      </c>
      <c r="H23" s="96">
        <v>211.77216000000007</v>
      </c>
      <c r="I23" s="96">
        <v>49.585709999999985</v>
      </c>
      <c r="J23" s="345">
        <v>1946.0973799999983</v>
      </c>
    </row>
    <row r="24" spans="1:10" x14ac:dyDescent="0.2">
      <c r="A24" s="370" t="s">
        <v>430</v>
      </c>
      <c r="B24" s="100">
        <v>1917.2004300000006</v>
      </c>
      <c r="C24" s="100">
        <v>287.72910999999993</v>
      </c>
      <c r="D24" s="100">
        <v>43.218400000000003</v>
      </c>
      <c r="E24" s="100">
        <v>2248.1479400000007</v>
      </c>
      <c r="F24" s="100"/>
      <c r="G24" s="100">
        <v>21811.549739999977</v>
      </c>
      <c r="H24" s="100">
        <v>4212.0523000000094</v>
      </c>
      <c r="I24" s="100">
        <v>857.38746000000026</v>
      </c>
      <c r="J24" s="100">
        <v>26880.989499999989</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94"/>
      <c r="F28" s="79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46" priority="1" stopIfTrue="1" operator="equal">
      <formula>0</formula>
    </cfRule>
  </conditionalFormatting>
  <conditionalFormatting sqref="B6:J23">
    <cfRule type="cellIs" dxfId="145" priority="2" operator="between">
      <formula>0</formula>
      <formula>0.5</formula>
    </cfRule>
    <cfRule type="cellIs" dxfId="14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5" t="s">
        <v>28</v>
      </c>
      <c r="B1" s="795"/>
      <c r="C1" s="795"/>
      <c r="D1" s="106"/>
      <c r="E1" s="106"/>
      <c r="F1" s="106"/>
      <c r="G1" s="106"/>
      <c r="H1" s="107"/>
    </row>
    <row r="2" spans="1:65" ht="14.1" customHeight="1" x14ac:dyDescent="0.2">
      <c r="A2" s="796"/>
      <c r="B2" s="796"/>
      <c r="C2" s="796"/>
      <c r="D2" s="109"/>
      <c r="E2" s="109"/>
      <c r="F2" s="109"/>
      <c r="H2" s="79" t="s">
        <v>151</v>
      </c>
    </row>
    <row r="3" spans="1:65" s="81" customFormat="1" ht="12.75" x14ac:dyDescent="0.2">
      <c r="A3" s="70"/>
      <c r="B3" s="784">
        <f>INDICE!A3</f>
        <v>45108</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557.01051999999959</v>
      </c>
      <c r="C5" s="111">
        <v>9.7892970308310474</v>
      </c>
      <c r="D5" s="110">
        <v>3257.8937999999989</v>
      </c>
      <c r="E5" s="111">
        <v>6.5736836685670834</v>
      </c>
      <c r="F5" s="110">
        <v>5643.0864000000001</v>
      </c>
      <c r="G5" s="111">
        <v>6.3229475322092954</v>
      </c>
      <c r="H5" s="376">
        <v>20.308209518385485</v>
      </c>
    </row>
    <row r="6" spans="1:65" ht="14.1" customHeight="1" x14ac:dyDescent="0.2">
      <c r="A6" s="107" t="s">
        <v>184</v>
      </c>
      <c r="B6" s="380">
        <v>31.404340000000005</v>
      </c>
      <c r="C6" s="113">
        <v>17.963953094397791</v>
      </c>
      <c r="D6" s="112">
        <v>181.74352999999999</v>
      </c>
      <c r="E6" s="113">
        <v>5.5645750893468247</v>
      </c>
      <c r="F6" s="112">
        <v>318.06022999999999</v>
      </c>
      <c r="G6" s="114">
        <v>-4.6457535042645315</v>
      </c>
      <c r="H6" s="377">
        <v>1.1446278388198834</v>
      </c>
    </row>
    <row r="7" spans="1:65" ht="14.1" customHeight="1" x14ac:dyDescent="0.2">
      <c r="A7" s="107" t="s">
        <v>579</v>
      </c>
      <c r="B7" s="345">
        <v>3.96E-3</v>
      </c>
      <c r="C7" s="113">
        <v>-66.440677966101703</v>
      </c>
      <c r="D7" s="96">
        <v>8.4640000000000021E-2</v>
      </c>
      <c r="E7" s="113">
        <v>617.28813559322043</v>
      </c>
      <c r="F7" s="96">
        <v>9.2520000000000005E-2</v>
      </c>
      <c r="G7" s="113">
        <v>-59.262031614636079</v>
      </c>
      <c r="H7" s="345">
        <v>3.3295884759819118E-4</v>
      </c>
    </row>
    <row r="8" spans="1:65" ht="14.1" customHeight="1" x14ac:dyDescent="0.2">
      <c r="A8" s="372" t="s">
        <v>185</v>
      </c>
      <c r="B8" s="373">
        <v>588.41881999999953</v>
      </c>
      <c r="C8" s="374">
        <v>10.195167115158135</v>
      </c>
      <c r="D8" s="373">
        <v>3439.7219699999982</v>
      </c>
      <c r="E8" s="374">
        <v>6.5221137854723183</v>
      </c>
      <c r="F8" s="373">
        <v>5961.2391500000003</v>
      </c>
      <c r="G8" s="375">
        <v>5.6717520523601284</v>
      </c>
      <c r="H8" s="375">
        <v>21.453170316052969</v>
      </c>
    </row>
    <row r="9" spans="1:65" ht="14.1" customHeight="1" x14ac:dyDescent="0.2">
      <c r="A9" s="107" t="s">
        <v>171</v>
      </c>
      <c r="B9" s="380">
        <v>1917.2004300000001</v>
      </c>
      <c r="C9" s="113">
        <v>-0.6917729155768001</v>
      </c>
      <c r="D9" s="112">
        <v>12547.422549999996</v>
      </c>
      <c r="E9" s="113">
        <v>-2.9227814898963365</v>
      </c>
      <c r="F9" s="112">
        <v>21811.549739999991</v>
      </c>
      <c r="G9" s="114">
        <v>-2.5098922197658506</v>
      </c>
      <c r="H9" s="377">
        <v>78.494903434511713</v>
      </c>
    </row>
    <row r="10" spans="1:65" ht="14.1" customHeight="1" x14ac:dyDescent="0.2">
      <c r="A10" s="107" t="s">
        <v>580</v>
      </c>
      <c r="B10" s="345">
        <v>0.25599</v>
      </c>
      <c r="C10" s="113">
        <v>-71.61029167128757</v>
      </c>
      <c r="D10" s="96">
        <v>1.8638500000000002</v>
      </c>
      <c r="E10" s="113">
        <v>-54.598822494878554</v>
      </c>
      <c r="F10" s="112">
        <v>14.428859999999998</v>
      </c>
      <c r="G10" s="114">
        <v>-29.835394348458276</v>
      </c>
      <c r="H10" s="478">
        <v>5.1926249435318157E-2</v>
      </c>
    </row>
    <row r="11" spans="1:65" ht="14.1" customHeight="1" x14ac:dyDescent="0.2">
      <c r="A11" s="372" t="s">
        <v>450</v>
      </c>
      <c r="B11" s="373">
        <v>1917.4564200000002</v>
      </c>
      <c r="C11" s="374">
        <v>-0.72488119708213372</v>
      </c>
      <c r="D11" s="373">
        <v>12549.286399999995</v>
      </c>
      <c r="E11" s="374">
        <v>-2.9391895771880043</v>
      </c>
      <c r="F11" s="373">
        <v>21825.978599999991</v>
      </c>
      <c r="G11" s="375">
        <v>-2.5349854810589449</v>
      </c>
      <c r="H11" s="375">
        <v>78.546829683947024</v>
      </c>
    </row>
    <row r="12" spans="1:65" ht="14.1" customHeight="1" x14ac:dyDescent="0.2">
      <c r="A12" s="106" t="s">
        <v>431</v>
      </c>
      <c r="B12" s="116">
        <v>2505.8752399999998</v>
      </c>
      <c r="C12" s="117">
        <v>1.6402478234295241</v>
      </c>
      <c r="D12" s="116">
        <v>15989.008369999994</v>
      </c>
      <c r="E12" s="117">
        <v>-1.0484327398149613</v>
      </c>
      <c r="F12" s="116">
        <v>27787.217749999993</v>
      </c>
      <c r="G12" s="117">
        <v>-0.88359932603859082</v>
      </c>
      <c r="H12" s="117">
        <v>100</v>
      </c>
    </row>
    <row r="13" spans="1:65" ht="14.1" customHeight="1" x14ac:dyDescent="0.2">
      <c r="A13" s="118" t="s">
        <v>186</v>
      </c>
      <c r="B13" s="119">
        <v>4862.4776899999997</v>
      </c>
      <c r="C13" s="119"/>
      <c r="D13" s="119">
        <v>32646.806458467872</v>
      </c>
      <c r="E13" s="119"/>
      <c r="F13" s="119">
        <v>56828.687443455754</v>
      </c>
      <c r="G13" s="120"/>
      <c r="H13" s="121"/>
    </row>
    <row r="14" spans="1:65" ht="14.1" customHeight="1" x14ac:dyDescent="0.2">
      <c r="A14" s="122" t="s">
        <v>187</v>
      </c>
      <c r="B14" s="381">
        <v>51.534945757252416</v>
      </c>
      <c r="C14" s="123"/>
      <c r="D14" s="123">
        <v>48.97571954041095</v>
      </c>
      <c r="E14" s="123"/>
      <c r="F14" s="123">
        <v>48.896462332775378</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9"/>
    </row>
    <row r="20" spans="1:12" ht="14.1" customHeight="1" x14ac:dyDescent="0.2">
      <c r="A20" s="101"/>
      <c r="L20" s="629"/>
    </row>
  </sheetData>
  <mergeCells count="4">
    <mergeCell ref="A1:C2"/>
    <mergeCell ref="B3:C3"/>
    <mergeCell ref="D3:E3"/>
    <mergeCell ref="F3:H3"/>
  </mergeCells>
  <conditionalFormatting sqref="B7">
    <cfRule type="cellIs" dxfId="143" priority="36" operator="between">
      <formula>0</formula>
      <formula>0.5</formula>
    </cfRule>
    <cfRule type="cellIs" dxfId="142" priority="37" operator="between">
      <formula>0</formula>
      <formula>0.49</formula>
    </cfRule>
  </conditionalFormatting>
  <conditionalFormatting sqref="B10">
    <cfRule type="cellIs" dxfId="141" priority="10" operator="equal">
      <formula>0</formula>
    </cfRule>
    <cfRule type="cellIs" dxfId="140" priority="11" operator="between">
      <formula>0</formula>
      <formula>0.5</formula>
    </cfRule>
    <cfRule type="cellIs" dxfId="139" priority="12" operator="between">
      <formula>0</formula>
      <formula>0.49</formula>
    </cfRule>
  </conditionalFormatting>
  <conditionalFormatting sqref="B7:C7 E7">
    <cfRule type="cellIs" dxfId="138" priority="27" operator="equal">
      <formula>0</formula>
    </cfRule>
  </conditionalFormatting>
  <conditionalFormatting sqref="D7">
    <cfRule type="cellIs" dxfId="137" priority="1" operator="between">
      <formula>0</formula>
      <formula>0.5</formula>
    </cfRule>
    <cfRule type="cellIs" dxfId="136" priority="2" operator="between">
      <formula>0</formula>
      <formula>0.49</formula>
    </cfRule>
  </conditionalFormatting>
  <conditionalFormatting sqref="D10">
    <cfRule type="cellIs" dxfId="135" priority="5" operator="equal">
      <formula>0</formula>
    </cfRule>
    <cfRule type="cellIs" dxfId="134" priority="6" operator="between">
      <formula>0</formula>
      <formula>0.5</formula>
    </cfRule>
    <cfRule type="cellIs" dxfId="133" priority="7" operator="between">
      <formula>0</formula>
      <formula>0.49</formula>
    </cfRule>
  </conditionalFormatting>
  <conditionalFormatting sqref="E11">
    <cfRule type="cellIs" dxfId="132" priority="13" operator="between">
      <formula>-0.04999999</formula>
      <formula>-0.00000001</formula>
    </cfRule>
  </conditionalFormatting>
  <conditionalFormatting sqref="F7">
    <cfRule type="cellIs" dxfId="131" priority="32" operator="between">
      <formula>0</formula>
      <formula>0.5</formula>
    </cfRule>
    <cfRule type="cellIs" dxfId="130" priority="33" operator="between">
      <formula>0</formula>
      <formula>0.49</formula>
    </cfRule>
  </conditionalFormatting>
  <conditionalFormatting sqref="H7">
    <cfRule type="cellIs" dxfId="129" priority="30" operator="between">
      <formula>0</formula>
      <formula>0.5</formula>
    </cfRule>
    <cfRule type="cellIs" dxfId="128"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7" t="s">
        <v>26</v>
      </c>
      <c r="B1" s="797"/>
      <c r="C1" s="797"/>
      <c r="D1" s="797"/>
      <c r="E1" s="797"/>
      <c r="F1" s="126"/>
      <c r="G1" s="126"/>
      <c r="H1" s="126"/>
      <c r="I1" s="126"/>
      <c r="J1" s="126"/>
      <c r="K1" s="126"/>
      <c r="L1" s="126"/>
      <c r="M1" s="126"/>
      <c r="N1" s="126"/>
    </row>
    <row r="2" spans="1:14" x14ac:dyDescent="0.2">
      <c r="A2" s="797"/>
      <c r="B2" s="798"/>
      <c r="C2" s="798"/>
      <c r="D2" s="798"/>
      <c r="E2" s="798"/>
      <c r="F2" s="126"/>
      <c r="G2" s="126"/>
      <c r="H2" s="126"/>
      <c r="I2" s="126"/>
      <c r="J2" s="126"/>
      <c r="K2" s="126"/>
      <c r="L2" s="126"/>
      <c r="M2" s="127" t="s">
        <v>151</v>
      </c>
      <c r="N2" s="126"/>
    </row>
    <row r="3" spans="1:14" x14ac:dyDescent="0.2">
      <c r="A3" s="522"/>
      <c r="B3" s="145">
        <v>2022</v>
      </c>
      <c r="C3" s="145" t="s">
        <v>509</v>
      </c>
      <c r="D3" s="145" t="s">
        <v>509</v>
      </c>
      <c r="E3" s="145" t="s">
        <v>509</v>
      </c>
      <c r="F3" s="145" t="s">
        <v>509</v>
      </c>
      <c r="G3" s="145">
        <v>2023</v>
      </c>
      <c r="H3" s="145" t="s">
        <v>509</v>
      </c>
      <c r="I3" s="145" t="s">
        <v>509</v>
      </c>
      <c r="J3" s="145" t="s">
        <v>509</v>
      </c>
      <c r="K3" s="145" t="s">
        <v>509</v>
      </c>
      <c r="L3" s="145" t="s">
        <v>509</v>
      </c>
      <c r="M3" s="145" t="s">
        <v>509</v>
      </c>
    </row>
    <row r="4" spans="1:14" x14ac:dyDescent="0.2">
      <c r="A4" s="128"/>
      <c r="B4" s="471">
        <v>44804</v>
      </c>
      <c r="C4" s="471">
        <v>44834</v>
      </c>
      <c r="D4" s="471">
        <v>44865</v>
      </c>
      <c r="E4" s="471">
        <v>44895</v>
      </c>
      <c r="F4" s="471">
        <v>44926</v>
      </c>
      <c r="G4" s="471">
        <v>44957</v>
      </c>
      <c r="H4" s="471">
        <v>44985</v>
      </c>
      <c r="I4" s="471">
        <v>45016</v>
      </c>
      <c r="J4" s="471">
        <v>45046</v>
      </c>
      <c r="K4" s="471">
        <v>45077</v>
      </c>
      <c r="L4" s="471">
        <v>45107</v>
      </c>
      <c r="M4" s="471">
        <v>45138</v>
      </c>
    </row>
    <row r="5" spans="1:14" x14ac:dyDescent="0.2">
      <c r="A5" s="129" t="s">
        <v>188</v>
      </c>
      <c r="B5" s="130">
        <v>14.435810000000021</v>
      </c>
      <c r="C5" s="130">
        <v>10.886629999999993</v>
      </c>
      <c r="D5" s="130">
        <v>9.9772100000000155</v>
      </c>
      <c r="E5" s="130">
        <v>8.5251900000000056</v>
      </c>
      <c r="F5" s="130">
        <v>11.253640000000011</v>
      </c>
      <c r="G5" s="130">
        <v>11.329740000000012</v>
      </c>
      <c r="H5" s="130">
        <v>13.307050000000016</v>
      </c>
      <c r="I5" s="130">
        <v>12.877600000000008</v>
      </c>
      <c r="J5" s="130">
        <v>12.819579999999998</v>
      </c>
      <c r="K5" s="130">
        <v>12.897449999999985</v>
      </c>
      <c r="L5" s="130">
        <v>13.05683</v>
      </c>
      <c r="M5" s="130">
        <v>13.905719999999995</v>
      </c>
    </row>
    <row r="6" spans="1:14" x14ac:dyDescent="0.2">
      <c r="A6" s="131" t="s">
        <v>433</v>
      </c>
      <c r="B6" s="132">
        <v>122.59094000000016</v>
      </c>
      <c r="C6" s="132">
        <v>106.35675000000013</v>
      </c>
      <c r="D6" s="132">
        <v>118.22993999999997</v>
      </c>
      <c r="E6" s="132">
        <v>117.19954999999995</v>
      </c>
      <c r="F6" s="132">
        <v>118.33405999999998</v>
      </c>
      <c r="G6" s="132">
        <v>97.553309999999939</v>
      </c>
      <c r="H6" s="132">
        <v>98.860829999999851</v>
      </c>
      <c r="I6" s="132">
        <v>104.47119999999994</v>
      </c>
      <c r="J6" s="132">
        <v>101.7856300000001</v>
      </c>
      <c r="K6" s="132">
        <v>106.12892999999994</v>
      </c>
      <c r="L6" s="132">
        <v>107.29387</v>
      </c>
      <c r="M6" s="132">
        <v>105.93264999999987</v>
      </c>
    </row>
    <row r="7" spans="1:14" ht="15.75" customHeight="1" x14ac:dyDescent="0.2">
      <c r="A7" s="129"/>
      <c r="B7" s="130"/>
      <c r="C7" s="130"/>
      <c r="D7" s="130"/>
      <c r="E7" s="130"/>
      <c r="F7" s="130"/>
      <c r="G7" s="130"/>
      <c r="H7" s="130"/>
      <c r="I7" s="130"/>
      <c r="J7" s="130"/>
      <c r="K7" s="130"/>
      <c r="L7" s="799" t="s">
        <v>220</v>
      </c>
      <c r="M7" s="799"/>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3"/>
      <c r="B2" s="443"/>
      <c r="C2" s="443"/>
      <c r="D2" s="443"/>
    </row>
    <row r="3" spans="1:4" x14ac:dyDescent="0.2">
      <c r="B3" s="635">
        <v>2021</v>
      </c>
      <c r="C3" s="635">
        <v>2022</v>
      </c>
      <c r="D3" s="635">
        <v>2023</v>
      </c>
    </row>
    <row r="4" spans="1:4" x14ac:dyDescent="0.2">
      <c r="A4" s="541" t="s">
        <v>126</v>
      </c>
      <c r="B4" s="562">
        <v>-19.398755384748185</v>
      </c>
      <c r="C4" s="562">
        <v>18.082838925124776</v>
      </c>
      <c r="D4" s="564">
        <v>1.5139463557961752</v>
      </c>
    </row>
    <row r="5" spans="1:4" x14ac:dyDescent="0.2">
      <c r="A5" s="543" t="s">
        <v>127</v>
      </c>
      <c r="B5" s="562">
        <v>-21.022324373178396</v>
      </c>
      <c r="C5" s="562">
        <v>21.817613368244334</v>
      </c>
      <c r="D5" s="562">
        <v>-0.15959940606583864</v>
      </c>
    </row>
    <row r="6" spans="1:4" x14ac:dyDescent="0.2">
      <c r="A6" s="543" t="s">
        <v>128</v>
      </c>
      <c r="B6" s="562">
        <v>-17.508284151934269</v>
      </c>
      <c r="C6" s="562">
        <v>18.661890491209665</v>
      </c>
      <c r="D6" s="564">
        <v>0.93894840994895479</v>
      </c>
    </row>
    <row r="7" spans="1:4" x14ac:dyDescent="0.2">
      <c r="A7" s="543" t="s">
        <v>129</v>
      </c>
      <c r="B7" s="562">
        <v>-9.0730100542419763</v>
      </c>
      <c r="C7" s="562">
        <v>14.544532718445671</v>
      </c>
      <c r="D7" s="562">
        <v>-0.64335223017674137</v>
      </c>
    </row>
    <row r="8" spans="1:4" x14ac:dyDescent="0.2">
      <c r="A8" s="543" t="s">
        <v>130</v>
      </c>
      <c r="B8" s="562">
        <v>-1.9127126095451306</v>
      </c>
      <c r="C8" s="562">
        <v>11.23539345766441</v>
      </c>
      <c r="D8" s="562">
        <v>-1.2528024727815283</v>
      </c>
    </row>
    <row r="9" spans="1:4" x14ac:dyDescent="0.2">
      <c r="A9" s="543" t="s">
        <v>131</v>
      </c>
      <c r="B9" s="562">
        <v>1.7398624790333448</v>
      </c>
      <c r="C9" s="562">
        <v>9.2012765414200146</v>
      </c>
      <c r="D9" s="564">
        <v>-1.4330990484745119</v>
      </c>
    </row>
    <row r="10" spans="1:4" x14ac:dyDescent="0.2">
      <c r="A10" s="543" t="s">
        <v>132</v>
      </c>
      <c r="B10" s="562">
        <v>3.3275216253737536</v>
      </c>
      <c r="C10" s="562">
        <v>8.1671590699886512</v>
      </c>
      <c r="D10" s="562">
        <v>-0.88359932603859082</v>
      </c>
    </row>
    <row r="11" spans="1:4" x14ac:dyDescent="0.2">
      <c r="A11" s="543" t="s">
        <v>133</v>
      </c>
      <c r="B11" s="562">
        <v>5.3851888853925249</v>
      </c>
      <c r="C11" s="562">
        <v>7.3359515976651819</v>
      </c>
      <c r="D11" s="564" t="s">
        <v>509</v>
      </c>
    </row>
    <row r="12" spans="1:4" x14ac:dyDescent="0.2">
      <c r="A12" s="543" t="s">
        <v>134</v>
      </c>
      <c r="B12" s="562">
        <v>6.7155182132263098</v>
      </c>
      <c r="C12" s="562">
        <v>6.2391424525801469</v>
      </c>
      <c r="D12" s="564" t="s">
        <v>509</v>
      </c>
    </row>
    <row r="13" spans="1:4" x14ac:dyDescent="0.2">
      <c r="A13" s="543" t="s">
        <v>135</v>
      </c>
      <c r="B13" s="562">
        <v>8.6317844216770272</v>
      </c>
      <c r="C13" s="562">
        <v>5.1925011227797313</v>
      </c>
      <c r="D13" s="564" t="s">
        <v>509</v>
      </c>
    </row>
    <row r="14" spans="1:4" x14ac:dyDescent="0.2">
      <c r="A14" s="543" t="s">
        <v>136</v>
      </c>
      <c r="B14" s="562">
        <v>12.364214605431837</v>
      </c>
      <c r="C14" s="562">
        <v>3.0963531036387324</v>
      </c>
      <c r="D14" s="564" t="s">
        <v>509</v>
      </c>
    </row>
    <row r="15" spans="1:4" x14ac:dyDescent="0.2">
      <c r="A15" s="544" t="s">
        <v>137</v>
      </c>
      <c r="B15" s="449">
        <v>13.957884165616854</v>
      </c>
      <c r="C15" s="449">
        <v>3.1799698679622992</v>
      </c>
      <c r="D15" s="565"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5" t="s">
        <v>33</v>
      </c>
      <c r="B1" s="795"/>
      <c r="C1" s="795"/>
      <c r="D1" s="106"/>
      <c r="E1" s="106"/>
      <c r="F1" s="106"/>
      <c r="G1" s="106"/>
    </row>
    <row r="2" spans="1:13" ht="14.1" customHeight="1" x14ac:dyDescent="0.2">
      <c r="A2" s="796"/>
      <c r="B2" s="796"/>
      <c r="C2" s="796"/>
      <c r="D2" s="109"/>
      <c r="E2" s="109"/>
      <c r="F2" s="109"/>
      <c r="G2" s="79" t="s">
        <v>151</v>
      </c>
    </row>
    <row r="3" spans="1:13" ht="14.1" customHeight="1" x14ac:dyDescent="0.2">
      <c r="A3" s="134"/>
      <c r="B3" s="800">
        <f>INDICE!A3</f>
        <v>45108</v>
      </c>
      <c r="C3" s="801"/>
      <c r="D3" s="801" t="s">
        <v>115</v>
      </c>
      <c r="E3" s="801"/>
      <c r="F3" s="801" t="s">
        <v>116</v>
      </c>
      <c r="G3" s="801"/>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557.59050999999977</v>
      </c>
      <c r="C5" s="115">
        <v>30.828309999999981</v>
      </c>
      <c r="D5" s="112">
        <v>3257.8606099999979</v>
      </c>
      <c r="E5" s="112">
        <v>181.86136000000002</v>
      </c>
      <c r="F5" s="112">
        <v>5656.0627399999985</v>
      </c>
      <c r="G5" s="112">
        <v>305.17641000000003</v>
      </c>
      <c r="L5" s="137"/>
      <c r="M5" s="137"/>
    </row>
    <row r="6" spans="1:13" ht="14.1" customHeight="1" x14ac:dyDescent="0.2">
      <c r="A6" s="107" t="s">
        <v>192</v>
      </c>
      <c r="B6" s="112">
        <v>1459.9101899999987</v>
      </c>
      <c r="C6" s="112">
        <v>457.54622999999975</v>
      </c>
      <c r="D6" s="112">
        <v>9506.7987499999963</v>
      </c>
      <c r="E6" s="112">
        <v>3042.4876499999996</v>
      </c>
      <c r="F6" s="112">
        <v>16643.022739999997</v>
      </c>
      <c r="G6" s="112">
        <v>5182.9558599999991</v>
      </c>
      <c r="L6" s="137"/>
      <c r="M6" s="137"/>
    </row>
    <row r="7" spans="1:13" ht="14.1" customHeight="1" x14ac:dyDescent="0.2">
      <c r="A7" s="118" t="s">
        <v>186</v>
      </c>
      <c r="B7" s="119">
        <v>2017.5006999999985</v>
      </c>
      <c r="C7" s="119">
        <v>488.37453999999974</v>
      </c>
      <c r="D7" s="119">
        <v>12764.659359999994</v>
      </c>
      <c r="E7" s="119">
        <v>3224.3490099999995</v>
      </c>
      <c r="F7" s="119">
        <v>22299.085479999994</v>
      </c>
      <c r="G7" s="119">
        <v>5488.1322699999992</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1"/>
      <c r="D14" s="481"/>
      <c r="F14" s="481"/>
    </row>
    <row r="15" spans="1:13" ht="14.1" customHeight="1" x14ac:dyDescent="0.2">
      <c r="B15" s="481"/>
      <c r="D15" s="481"/>
      <c r="F15" s="481"/>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7">
        <f>INDICE!A3</f>
        <v>45108</v>
      </c>
      <c r="C3" s="787"/>
      <c r="D3" s="787">
        <f>INDICE!C3</f>
        <v>0</v>
      </c>
      <c r="E3" s="787"/>
      <c r="F3" s="91"/>
      <c r="G3" s="788" t="s">
        <v>116</v>
      </c>
      <c r="H3" s="788"/>
      <c r="I3" s="788"/>
      <c r="J3" s="788"/>
    </row>
    <row r="4" spans="1:13" x14ac:dyDescent="0.2">
      <c r="A4" s="92"/>
      <c r="B4" s="609" t="s">
        <v>143</v>
      </c>
      <c r="C4" s="609" t="s">
        <v>144</v>
      </c>
      <c r="D4" s="609" t="s">
        <v>171</v>
      </c>
      <c r="E4" s="609" t="s">
        <v>182</v>
      </c>
      <c r="F4" s="609"/>
      <c r="G4" s="609" t="s">
        <v>143</v>
      </c>
      <c r="H4" s="609" t="s">
        <v>144</v>
      </c>
      <c r="I4" s="609" t="s">
        <v>171</v>
      </c>
      <c r="J4" s="609" t="s">
        <v>182</v>
      </c>
    </row>
    <row r="5" spans="1:13" x14ac:dyDescent="0.2">
      <c r="A5" s="367" t="s">
        <v>153</v>
      </c>
      <c r="B5" s="94">
        <f>'GNA CCAA'!B5</f>
        <v>83.705430000000007</v>
      </c>
      <c r="C5" s="94">
        <f>'GNA CCAA'!C5</f>
        <v>3.5286499999999998</v>
      </c>
      <c r="D5" s="94">
        <f>'GO CCAA'!B5</f>
        <v>303.07592999999997</v>
      </c>
      <c r="E5" s="343">
        <f>SUM(B5:D5)</f>
        <v>390.31000999999998</v>
      </c>
      <c r="F5" s="94"/>
      <c r="G5" s="94">
        <f>'GNA CCAA'!F5</f>
        <v>855.68984999999986</v>
      </c>
      <c r="H5" s="94">
        <f>'GNA CCAA'!G5</f>
        <v>33.892750000000035</v>
      </c>
      <c r="I5" s="94">
        <f>'GO CCAA'!G5</f>
        <v>3485.5159699999931</v>
      </c>
      <c r="J5" s="343">
        <f>SUM(G5:I5)</f>
        <v>4375.0985699999928</v>
      </c>
    </row>
    <row r="6" spans="1:13" x14ac:dyDescent="0.2">
      <c r="A6" s="368" t="s">
        <v>154</v>
      </c>
      <c r="B6" s="96">
        <f>'GNA CCAA'!B6</f>
        <v>15.759389999999998</v>
      </c>
      <c r="C6" s="96">
        <f>'GNA CCAA'!C6</f>
        <v>0.67141999999999991</v>
      </c>
      <c r="D6" s="96">
        <f>'GO CCAA'!B6</f>
        <v>70.722979999999978</v>
      </c>
      <c r="E6" s="345">
        <f>SUM(B6:D6)</f>
        <v>87.153789999999972</v>
      </c>
      <c r="F6" s="96"/>
      <c r="G6" s="96">
        <f>'GNA CCAA'!F6</f>
        <v>159.62733999999989</v>
      </c>
      <c r="H6" s="96">
        <f>'GNA CCAA'!G6</f>
        <v>6.4180500000000009</v>
      </c>
      <c r="I6" s="96">
        <f>'GO CCAA'!G6</f>
        <v>808.1804800000009</v>
      </c>
      <c r="J6" s="345">
        <f t="shared" ref="J6:J24" si="0">SUM(G6:I6)</f>
        <v>974.22587000000078</v>
      </c>
    </row>
    <row r="7" spans="1:13" x14ac:dyDescent="0.2">
      <c r="A7" s="368" t="s">
        <v>155</v>
      </c>
      <c r="B7" s="96">
        <f>'GNA CCAA'!B7</f>
        <v>10.158869999999999</v>
      </c>
      <c r="C7" s="96">
        <f>'GNA CCAA'!C7</f>
        <v>0.63256000000000001</v>
      </c>
      <c r="D7" s="96">
        <f>'GO CCAA'!B7</f>
        <v>35.759520000000002</v>
      </c>
      <c r="E7" s="345">
        <f t="shared" ref="E7:E24" si="1">SUM(B7:D7)</f>
        <v>46.55095</v>
      </c>
      <c r="F7" s="96"/>
      <c r="G7" s="96">
        <f>'GNA CCAA'!F7</f>
        <v>101.60914999999989</v>
      </c>
      <c r="H7" s="96">
        <f>'GNA CCAA'!G7</f>
        <v>5.9029699999999998</v>
      </c>
      <c r="I7" s="96">
        <f>'GO CCAA'!G7</f>
        <v>403.92966999999982</v>
      </c>
      <c r="J7" s="345">
        <f t="shared" si="0"/>
        <v>511.44178999999968</v>
      </c>
    </row>
    <row r="8" spans="1:13" x14ac:dyDescent="0.2">
      <c r="A8" s="368" t="s">
        <v>156</v>
      </c>
      <c r="B8" s="96">
        <f>'GNA CCAA'!B8</f>
        <v>29.928610000000003</v>
      </c>
      <c r="C8" s="96">
        <f>'GNA CCAA'!C8</f>
        <v>1.19293</v>
      </c>
      <c r="D8" s="96">
        <f>'GO CCAA'!B8</f>
        <v>40.841169999999991</v>
      </c>
      <c r="E8" s="345">
        <f t="shared" si="1"/>
        <v>71.962709999999987</v>
      </c>
      <c r="F8" s="96"/>
      <c r="G8" s="96">
        <f>'GNA CCAA'!F8</f>
        <v>248.57865999999996</v>
      </c>
      <c r="H8" s="96">
        <f>'GNA CCAA'!G8</f>
        <v>10.544300000000002</v>
      </c>
      <c r="I8" s="96">
        <f>'GO CCAA'!G8</f>
        <v>363.81188000000009</v>
      </c>
      <c r="J8" s="345">
        <f t="shared" si="0"/>
        <v>622.93484000000012</v>
      </c>
    </row>
    <row r="9" spans="1:13" x14ac:dyDescent="0.2">
      <c r="A9" s="368" t="s">
        <v>157</v>
      </c>
      <c r="B9" s="96">
        <f>'GNA CCAA'!B9</f>
        <v>35.608919999999998</v>
      </c>
      <c r="C9" s="96">
        <f>'GNA CCAA'!C9</f>
        <v>8.3765400000000003</v>
      </c>
      <c r="D9" s="96">
        <f>'GO CCAA'!B9</f>
        <v>55.668970000000002</v>
      </c>
      <c r="E9" s="345">
        <f t="shared" si="1"/>
        <v>99.654429999999991</v>
      </c>
      <c r="F9" s="96"/>
      <c r="G9" s="96">
        <f>'GNA CCAA'!F9</f>
        <v>424.1539199999998</v>
      </c>
      <c r="H9" s="96">
        <f>'GNA CCAA'!G9</f>
        <v>97.192619999999948</v>
      </c>
      <c r="I9" s="96">
        <f>'GO CCAA'!G9</f>
        <v>661.58894000000009</v>
      </c>
      <c r="J9" s="345">
        <f t="shared" si="0"/>
        <v>1182.9354799999999</v>
      </c>
    </row>
    <row r="10" spans="1:13" x14ac:dyDescent="0.2">
      <c r="A10" s="368" t="s">
        <v>158</v>
      </c>
      <c r="B10" s="96">
        <f>'GNA CCAA'!B10</f>
        <v>7.7742599999999999</v>
      </c>
      <c r="C10" s="96">
        <f>'GNA CCAA'!C10</f>
        <v>0.34040000000000004</v>
      </c>
      <c r="D10" s="96">
        <f>'GO CCAA'!B10</f>
        <v>25.832089999999994</v>
      </c>
      <c r="E10" s="345">
        <f t="shared" si="1"/>
        <v>33.946749999999994</v>
      </c>
      <c r="F10" s="96"/>
      <c r="G10" s="96">
        <f>'GNA CCAA'!F10</f>
        <v>74.688439999999972</v>
      </c>
      <c r="H10" s="96">
        <f>'GNA CCAA'!G10</f>
        <v>3.1104900000000013</v>
      </c>
      <c r="I10" s="96">
        <f>'GO CCAA'!G10</f>
        <v>298.16702000000015</v>
      </c>
      <c r="J10" s="345">
        <f t="shared" si="0"/>
        <v>375.96595000000013</v>
      </c>
    </row>
    <row r="11" spans="1:13" x14ac:dyDescent="0.2">
      <c r="A11" s="368" t="s">
        <v>159</v>
      </c>
      <c r="B11" s="96">
        <f>'GNA CCAA'!B11</f>
        <v>29.847969999999986</v>
      </c>
      <c r="C11" s="96">
        <f>'GNA CCAA'!C11</f>
        <v>1.8826800000000001</v>
      </c>
      <c r="D11" s="96">
        <f>'GO CCAA'!B11</f>
        <v>156.06777999999994</v>
      </c>
      <c r="E11" s="345">
        <f t="shared" si="1"/>
        <v>187.79842999999994</v>
      </c>
      <c r="F11" s="96"/>
      <c r="G11" s="96">
        <f>'GNA CCAA'!F11</f>
        <v>301.57758000000018</v>
      </c>
      <c r="H11" s="96">
        <f>'GNA CCAA'!G11</f>
        <v>15.003570000000035</v>
      </c>
      <c r="I11" s="96">
        <f>'GO CCAA'!G11</f>
        <v>1667.6086999999995</v>
      </c>
      <c r="J11" s="345">
        <f t="shared" si="0"/>
        <v>1984.1898499999998</v>
      </c>
    </row>
    <row r="12" spans="1:13" x14ac:dyDescent="0.2">
      <c r="A12" s="368" t="s">
        <v>512</v>
      </c>
      <c r="B12" s="96">
        <f>'GNA CCAA'!B12</f>
        <v>24.91452</v>
      </c>
      <c r="C12" s="96">
        <f>'GNA CCAA'!C12</f>
        <v>0.82119000000000009</v>
      </c>
      <c r="D12" s="96">
        <f>'GO CCAA'!B12</f>
        <v>105.58845999999997</v>
      </c>
      <c r="E12" s="345">
        <f t="shared" si="1"/>
        <v>131.32416999999998</v>
      </c>
      <c r="F12" s="96"/>
      <c r="G12" s="96">
        <f>'GNA CCAA'!F12</f>
        <v>234.28405999999993</v>
      </c>
      <c r="H12" s="96">
        <f>'GNA CCAA'!G12</f>
        <v>8.2971800000000062</v>
      </c>
      <c r="I12" s="96">
        <f>'GO CCAA'!G12</f>
        <v>1261.6786199999999</v>
      </c>
      <c r="J12" s="345">
        <f t="shared" si="0"/>
        <v>1504.2598599999999</v>
      </c>
    </row>
    <row r="13" spans="1:13" x14ac:dyDescent="0.2">
      <c r="A13" s="368" t="s">
        <v>160</v>
      </c>
      <c r="B13" s="96">
        <f>'GNA CCAA'!B13</f>
        <v>97.98272</v>
      </c>
      <c r="C13" s="96">
        <f>'GNA CCAA'!C13</f>
        <v>4.6832899999999986</v>
      </c>
      <c r="D13" s="96">
        <f>'GO CCAA'!B13</f>
        <v>308.59289000000007</v>
      </c>
      <c r="E13" s="345">
        <f t="shared" si="1"/>
        <v>411.25890000000004</v>
      </c>
      <c r="F13" s="96"/>
      <c r="G13" s="96">
        <f>'GNA CCAA'!F13</f>
        <v>999.91225000000043</v>
      </c>
      <c r="H13" s="96">
        <f>'GNA CCAA'!G13</f>
        <v>47.283600000000035</v>
      </c>
      <c r="I13" s="96">
        <f>'GO CCAA'!G13</f>
        <v>3558.360299999998</v>
      </c>
      <c r="J13" s="345">
        <f t="shared" si="0"/>
        <v>4605.5561499999985</v>
      </c>
    </row>
    <row r="14" spans="1:13" x14ac:dyDescent="0.2">
      <c r="A14" s="368" t="s">
        <v>161</v>
      </c>
      <c r="B14" s="96">
        <f>'GNA CCAA'!B14</f>
        <v>0.51933000000000007</v>
      </c>
      <c r="C14" s="96">
        <f>'GNA CCAA'!C14</f>
        <v>6.9099999999999995E-2</v>
      </c>
      <c r="D14" s="96">
        <f>'GO CCAA'!B14</f>
        <v>1.1008199999999999</v>
      </c>
      <c r="E14" s="345">
        <f t="shared" si="1"/>
        <v>1.6892499999999999</v>
      </c>
      <c r="F14" s="96"/>
      <c r="G14" s="96">
        <f>'GNA CCAA'!F14</f>
        <v>5.8684699999999994</v>
      </c>
      <c r="H14" s="96">
        <f>'GNA CCAA'!G14</f>
        <v>0.60028999999999999</v>
      </c>
      <c r="I14" s="96">
        <f>'GO CCAA'!G14</f>
        <v>13.326549999999999</v>
      </c>
      <c r="J14" s="345">
        <f t="shared" si="0"/>
        <v>19.795310000000001</v>
      </c>
    </row>
    <row r="15" spans="1:13" x14ac:dyDescent="0.2">
      <c r="A15" s="368" t="s">
        <v>162</v>
      </c>
      <c r="B15" s="96">
        <f>'GNA CCAA'!B15</f>
        <v>66.994129999999984</v>
      </c>
      <c r="C15" s="96">
        <f>'GNA CCAA'!C15</f>
        <v>2.7987899999999999</v>
      </c>
      <c r="D15" s="96">
        <f>'GO CCAA'!B15</f>
        <v>182.43576999999999</v>
      </c>
      <c r="E15" s="345">
        <f t="shared" si="1"/>
        <v>252.22868999999997</v>
      </c>
      <c r="F15" s="96"/>
      <c r="G15" s="96">
        <f>'GNA CCAA'!F15</f>
        <v>649.73265999999956</v>
      </c>
      <c r="H15" s="96">
        <f>'GNA CCAA'!G15</f>
        <v>25.434439999999999</v>
      </c>
      <c r="I15" s="96">
        <f>'GO CCAA'!G15</f>
        <v>2028.4197099999994</v>
      </c>
      <c r="J15" s="345">
        <f t="shared" si="0"/>
        <v>2703.5868099999989</v>
      </c>
      <c r="L15" s="92"/>
      <c r="M15" s="92"/>
    </row>
    <row r="16" spans="1:13" x14ac:dyDescent="0.2">
      <c r="A16" s="368" t="s">
        <v>163</v>
      </c>
      <c r="B16" s="96">
        <f>'GNA CCAA'!B16</f>
        <v>10.306179999999999</v>
      </c>
      <c r="C16" s="96">
        <f>'GNA CCAA'!C16</f>
        <v>0.33987000000000001</v>
      </c>
      <c r="D16" s="96">
        <f>'GO CCAA'!B16</f>
        <v>60.302389999999995</v>
      </c>
      <c r="E16" s="345">
        <f t="shared" si="1"/>
        <v>70.948439999999991</v>
      </c>
      <c r="F16" s="96"/>
      <c r="G16" s="96">
        <f>'GNA CCAA'!F16</f>
        <v>105.49981000000005</v>
      </c>
      <c r="H16" s="96">
        <f>'GNA CCAA'!G16</f>
        <v>3.1665199999999984</v>
      </c>
      <c r="I16" s="96">
        <f>'GO CCAA'!G16</f>
        <v>668.08865999999978</v>
      </c>
      <c r="J16" s="345">
        <f t="shared" si="0"/>
        <v>776.75498999999979</v>
      </c>
    </row>
    <row r="17" spans="1:10" x14ac:dyDescent="0.2">
      <c r="A17" s="368" t="s">
        <v>164</v>
      </c>
      <c r="B17" s="96">
        <f>'GNA CCAA'!B17</f>
        <v>27.833570000000012</v>
      </c>
      <c r="C17" s="96">
        <f>'GNA CCAA'!C17</f>
        <v>1.4111600000000002</v>
      </c>
      <c r="D17" s="96">
        <f>'GO CCAA'!B17</f>
        <v>116.64621000000004</v>
      </c>
      <c r="E17" s="345">
        <f t="shared" si="1"/>
        <v>145.89094000000006</v>
      </c>
      <c r="F17" s="96"/>
      <c r="G17" s="96">
        <f>'GNA CCAA'!F17</f>
        <v>275.08622999999994</v>
      </c>
      <c r="H17" s="96">
        <f>'GNA CCAA'!G17</f>
        <v>13.279840000000011</v>
      </c>
      <c r="I17" s="96">
        <f>'GO CCAA'!G17</f>
        <v>1360.6831100000004</v>
      </c>
      <c r="J17" s="345">
        <f t="shared" si="0"/>
        <v>1649.0491800000004</v>
      </c>
    </row>
    <row r="18" spans="1:10" x14ac:dyDescent="0.2">
      <c r="A18" s="368" t="s">
        <v>165</v>
      </c>
      <c r="B18" s="96">
        <f>'GNA CCAA'!B18</f>
        <v>2.9666399999999999</v>
      </c>
      <c r="C18" s="96">
        <f>'GNA CCAA'!C18</f>
        <v>0.10656</v>
      </c>
      <c r="D18" s="96">
        <f>'GO CCAA'!B18</f>
        <v>13.490650000000004</v>
      </c>
      <c r="E18" s="345">
        <f t="shared" si="1"/>
        <v>16.563850000000002</v>
      </c>
      <c r="F18" s="96"/>
      <c r="G18" s="96">
        <f>'GNA CCAA'!F18</f>
        <v>28.335110000000007</v>
      </c>
      <c r="H18" s="96">
        <f>'GNA CCAA'!G18</f>
        <v>1.1752599999999997</v>
      </c>
      <c r="I18" s="96">
        <f>'GO CCAA'!G18</f>
        <v>152.0661199999999</v>
      </c>
      <c r="J18" s="345">
        <f t="shared" si="0"/>
        <v>181.57648999999992</v>
      </c>
    </row>
    <row r="19" spans="1:10" x14ac:dyDescent="0.2">
      <c r="A19" s="368" t="s">
        <v>166</v>
      </c>
      <c r="B19" s="96">
        <f>'GNA CCAA'!B19</f>
        <v>68.278400000000005</v>
      </c>
      <c r="C19" s="96">
        <f>'GNA CCAA'!C19</f>
        <v>2.4818200000000004</v>
      </c>
      <c r="D19" s="96">
        <f>'GO CCAA'!B19</f>
        <v>159.3535</v>
      </c>
      <c r="E19" s="345">
        <f t="shared" si="1"/>
        <v>230.11372</v>
      </c>
      <c r="F19" s="96"/>
      <c r="G19" s="96">
        <f>'GNA CCAA'!F19</f>
        <v>728.3981799999998</v>
      </c>
      <c r="H19" s="96">
        <f>'GNA CCAA'!G19</f>
        <v>27.227489999999996</v>
      </c>
      <c r="I19" s="96">
        <f>'GO CCAA'!G19</f>
        <v>1845.0650100000018</v>
      </c>
      <c r="J19" s="345">
        <f t="shared" si="0"/>
        <v>2600.6906800000015</v>
      </c>
    </row>
    <row r="20" spans="1:10" x14ac:dyDescent="0.2">
      <c r="A20" s="368" t="s">
        <v>167</v>
      </c>
      <c r="B20" s="96">
        <f>'GNA CCAA'!B20</f>
        <v>0.63064999999999993</v>
      </c>
      <c r="C20" s="491">
        <f>'GNA CCAA'!C20</f>
        <v>0</v>
      </c>
      <c r="D20" s="96">
        <f>'GO CCAA'!B20</f>
        <v>1.23709</v>
      </c>
      <c r="E20" s="345">
        <f t="shared" si="1"/>
        <v>1.86774</v>
      </c>
      <c r="F20" s="96"/>
      <c r="G20" s="96">
        <f>'GNA CCAA'!F20</f>
        <v>6.6374400000000007</v>
      </c>
      <c r="H20" s="491">
        <f>'GNA CCAA'!G20</f>
        <v>0</v>
      </c>
      <c r="I20" s="96">
        <f>'GO CCAA'!G20</f>
        <v>14.075899999999997</v>
      </c>
      <c r="J20" s="345">
        <f t="shared" si="0"/>
        <v>20.713339999999999</v>
      </c>
    </row>
    <row r="21" spans="1:10" x14ac:dyDescent="0.2">
      <c r="A21" s="368" t="s">
        <v>168</v>
      </c>
      <c r="B21" s="96">
        <f>'GNA CCAA'!B21</f>
        <v>15.796290000000001</v>
      </c>
      <c r="C21" s="96">
        <f>'GNA CCAA'!C21</f>
        <v>0.63036999999999999</v>
      </c>
      <c r="D21" s="96">
        <f>'GO CCAA'!B21</f>
        <v>89.121320000000011</v>
      </c>
      <c r="E21" s="345">
        <f t="shared" si="1"/>
        <v>105.54798000000001</v>
      </c>
      <c r="F21" s="96"/>
      <c r="G21" s="96">
        <f>'GNA CCAA'!F21</f>
        <v>154.01979999999995</v>
      </c>
      <c r="H21" s="96">
        <f>'GNA CCAA'!G21</f>
        <v>6.4162300000000023</v>
      </c>
      <c r="I21" s="96">
        <f>'GO CCAA'!G21</f>
        <v>939.78451999999993</v>
      </c>
      <c r="J21" s="345">
        <f t="shared" si="0"/>
        <v>1100.22055</v>
      </c>
    </row>
    <row r="22" spans="1:10" x14ac:dyDescent="0.2">
      <c r="A22" s="368" t="s">
        <v>169</v>
      </c>
      <c r="B22" s="96">
        <f>'GNA CCAA'!B22</f>
        <v>6.8008299999999995</v>
      </c>
      <c r="C22" s="96">
        <f>'GNA CCAA'!C22</f>
        <v>0.26197999999999999</v>
      </c>
      <c r="D22" s="96">
        <f>'GO CCAA'!B22</f>
        <v>44.21969</v>
      </c>
      <c r="E22" s="345">
        <f t="shared" si="1"/>
        <v>51.282499999999999</v>
      </c>
      <c r="F22" s="96"/>
      <c r="G22" s="96">
        <f>'GNA CCAA'!F22</f>
        <v>77.124310000000037</v>
      </c>
      <c r="H22" s="96">
        <f>'GNA CCAA'!G22</f>
        <v>2.5768700000000004</v>
      </c>
      <c r="I22" s="96">
        <f>'GO CCAA'!G22</f>
        <v>596.45907000000011</v>
      </c>
      <c r="J22" s="345">
        <f t="shared" si="0"/>
        <v>676.16025000000013</v>
      </c>
    </row>
    <row r="23" spans="1:10" x14ac:dyDescent="0.2">
      <c r="A23" s="369" t="s">
        <v>170</v>
      </c>
      <c r="B23" s="96">
        <f>'GNA CCAA'!B23</f>
        <v>21.203810000000001</v>
      </c>
      <c r="C23" s="96">
        <f>'GNA CCAA'!C23</f>
        <v>1.17503</v>
      </c>
      <c r="D23" s="96">
        <f>'GO CCAA'!B23</f>
        <v>147.14320000000001</v>
      </c>
      <c r="E23" s="345">
        <f t="shared" si="1"/>
        <v>169.52204</v>
      </c>
      <c r="F23" s="96"/>
      <c r="G23" s="96">
        <f>'GNA CCAA'!F23</f>
        <v>212.26314000000008</v>
      </c>
      <c r="H23" s="96">
        <f>'GNA CCAA'!G23</f>
        <v>10.537760000000004</v>
      </c>
      <c r="I23" s="96">
        <f>'GO CCAA'!G23</f>
        <v>1684.7395099999983</v>
      </c>
      <c r="J23" s="345">
        <f t="shared" si="0"/>
        <v>1907.5404099999982</v>
      </c>
    </row>
    <row r="24" spans="1:10" x14ac:dyDescent="0.2">
      <c r="A24" s="370" t="s">
        <v>430</v>
      </c>
      <c r="B24" s="100">
        <f>'GNA CCAA'!B24</f>
        <v>557.01051999999947</v>
      </c>
      <c r="C24" s="100">
        <f>'GNA CCAA'!C24</f>
        <v>31.404339999999998</v>
      </c>
      <c r="D24" s="100">
        <f>'GO CCAA'!B24</f>
        <v>1917.2004300000006</v>
      </c>
      <c r="E24" s="100">
        <f t="shared" si="1"/>
        <v>2505.6152900000002</v>
      </c>
      <c r="F24" s="100"/>
      <c r="G24" s="100">
        <f>'GNA CCAA'!F24</f>
        <v>5643.0863999999838</v>
      </c>
      <c r="H24" s="371">
        <f>'GNA CCAA'!G24</f>
        <v>318.06023000000033</v>
      </c>
      <c r="I24" s="100">
        <f>'GO CCAA'!G24</f>
        <v>21811.549739999977</v>
      </c>
      <c r="J24" s="100">
        <f t="shared" si="0"/>
        <v>27772.696369999961</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94"/>
      <c r="F28" s="79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27" priority="5" operator="between">
      <formula>0</formula>
      <formula>0.5</formula>
    </cfRule>
    <cfRule type="cellIs" dxfId="126" priority="6" operator="between">
      <formula>0</formula>
      <formula>0.49</formula>
    </cfRule>
  </conditionalFormatting>
  <conditionalFormatting sqref="E6:E23">
    <cfRule type="cellIs" dxfId="125" priority="3" operator="between">
      <formula>0</formula>
      <formula>0.5</formula>
    </cfRule>
    <cfRule type="cellIs" dxfId="124" priority="4" operator="between">
      <formula>0</formula>
      <formula>0.49</formula>
    </cfRule>
  </conditionalFormatting>
  <conditionalFormatting sqref="J6:J23">
    <cfRule type="cellIs" dxfId="123" priority="1" operator="between">
      <formula>0</formula>
      <formula>0.5</formula>
    </cfRule>
    <cfRule type="cellIs" dxfId="12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4">
        <f>INDICE!A3</f>
        <v>45108</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648.06079999999974</v>
      </c>
      <c r="C5" s="86">
        <v>6.6163484714014995</v>
      </c>
      <c r="D5" s="85">
        <v>3687.7996099999996</v>
      </c>
      <c r="E5" s="86">
        <v>13.046153097062108</v>
      </c>
      <c r="F5" s="85">
        <v>6296.4609899999987</v>
      </c>
      <c r="G5" s="86">
        <v>19.053548545590992</v>
      </c>
      <c r="H5" s="384">
        <v>99.997038424004387</v>
      </c>
    </row>
    <row r="6" spans="1:65" x14ac:dyDescent="0.2">
      <c r="A6" s="84" t="s">
        <v>141</v>
      </c>
      <c r="B6" s="345">
        <v>1.523E-2</v>
      </c>
      <c r="C6" s="348">
        <v>39.21389396709322</v>
      </c>
      <c r="D6" s="96">
        <v>0.12365000000000001</v>
      </c>
      <c r="E6" s="348">
        <v>59.342783505154664</v>
      </c>
      <c r="F6" s="96">
        <v>0.18647999999999998</v>
      </c>
      <c r="G6" s="348">
        <v>36.365630712979886</v>
      </c>
      <c r="H6" s="478">
        <v>2.961575995614695E-3</v>
      </c>
    </row>
    <row r="7" spans="1:65" x14ac:dyDescent="0.2">
      <c r="A7" s="60" t="s">
        <v>114</v>
      </c>
      <c r="B7" s="61">
        <v>648.07602999999972</v>
      </c>
      <c r="C7" s="87">
        <v>6.6169351529875113</v>
      </c>
      <c r="D7" s="61">
        <v>3687.9232599999991</v>
      </c>
      <c r="E7" s="87">
        <v>13.047254355496623</v>
      </c>
      <c r="F7" s="61">
        <v>6296.647469999999</v>
      </c>
      <c r="G7" s="87">
        <v>19.053996167400019</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21" priority="7" operator="between">
      <formula>0</formula>
      <formula>0.5</formula>
    </cfRule>
    <cfRule type="cellIs" dxfId="120" priority="8" operator="between">
      <formula>0</formula>
      <formula>0.49</formula>
    </cfRule>
  </conditionalFormatting>
  <conditionalFormatting sqref="D6">
    <cfRule type="cellIs" dxfId="119" priority="5" operator="between">
      <formula>0</formula>
      <formula>0.5</formula>
    </cfRule>
    <cfRule type="cellIs" dxfId="118" priority="6" operator="between">
      <formula>0</formula>
      <formula>0.49</formula>
    </cfRule>
  </conditionalFormatting>
  <conditionalFormatting sqref="F6">
    <cfRule type="cellIs" dxfId="117" priority="3" operator="between">
      <formula>0</formula>
      <formula>0.5</formula>
    </cfRule>
    <cfRule type="cellIs" dxfId="116" priority="4" operator="between">
      <formula>0</formula>
      <formula>0.49</formula>
    </cfRule>
  </conditionalFormatting>
  <conditionalFormatting sqref="H6">
    <cfRule type="cellIs" dxfId="115" priority="1" operator="between">
      <formula>0</formula>
      <formula>0.5</formula>
    </cfRule>
    <cfRule type="cellIs" dxfId="11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84">
        <f>INDICE!A3</f>
        <v>45108</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69.914829999999981</v>
      </c>
      <c r="C5" s="86">
        <v>-18.889833877762175</v>
      </c>
      <c r="D5" s="85">
        <v>654.04975999999999</v>
      </c>
      <c r="E5" s="73">
        <v>-19.794257264260278</v>
      </c>
      <c r="F5" s="85">
        <v>1259.7195000000002</v>
      </c>
      <c r="G5" s="86">
        <v>-12.621889952397039</v>
      </c>
      <c r="H5" s="384">
        <v>17.433227792413405</v>
      </c>
    </row>
    <row r="6" spans="1:65" x14ac:dyDescent="0.2">
      <c r="A6" s="84" t="s">
        <v>195</v>
      </c>
      <c r="B6" s="383">
        <v>499.87700000000007</v>
      </c>
      <c r="C6" s="86">
        <v>-14.943430439769317</v>
      </c>
      <c r="D6" s="85">
        <v>3433.4948799999997</v>
      </c>
      <c r="E6" s="86">
        <v>-4.4434627013348775</v>
      </c>
      <c r="F6" s="85">
        <v>5966.2487199999996</v>
      </c>
      <c r="G6" s="86">
        <v>3.3245360009066971</v>
      </c>
      <c r="H6" s="384">
        <v>82.566772207586595</v>
      </c>
    </row>
    <row r="7" spans="1:65" x14ac:dyDescent="0.2">
      <c r="A7" s="60" t="s">
        <v>438</v>
      </c>
      <c r="B7" s="61">
        <v>569.79183000000012</v>
      </c>
      <c r="C7" s="87">
        <v>-15.44821037368582</v>
      </c>
      <c r="D7" s="61">
        <v>4087.5446400000001</v>
      </c>
      <c r="E7" s="87">
        <v>-7.2829078230459432</v>
      </c>
      <c r="F7" s="61">
        <v>7225.9682199999997</v>
      </c>
      <c r="G7" s="87">
        <v>0.13857876611937575</v>
      </c>
      <c r="H7" s="87">
        <v>100</v>
      </c>
    </row>
    <row r="8" spans="1:65" x14ac:dyDescent="0.2">
      <c r="A8" s="66" t="s">
        <v>427</v>
      </c>
      <c r="B8" s="423">
        <v>465.11524000000009</v>
      </c>
      <c r="C8" s="610">
        <v>-16.136944549422577</v>
      </c>
      <c r="D8" s="421">
        <v>3226.8481900000006</v>
      </c>
      <c r="E8" s="610">
        <v>-4.5441048769983361</v>
      </c>
      <c r="F8" s="421">
        <v>5623.9213200000004</v>
      </c>
      <c r="G8" s="610">
        <v>4.4890914147681658</v>
      </c>
      <c r="H8" s="726">
        <v>77.829311571481014</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13"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45108</v>
      </c>
      <c r="C3" s="611" t="s">
        <v>116</v>
      </c>
    </row>
    <row r="4" spans="1:3" x14ac:dyDescent="0.2">
      <c r="A4" s="367" t="s">
        <v>153</v>
      </c>
      <c r="B4" s="343">
        <v>1.2553399999999999</v>
      </c>
      <c r="C4" s="94">
        <v>50.583840000000009</v>
      </c>
    </row>
    <row r="5" spans="1:3" x14ac:dyDescent="0.2">
      <c r="A5" s="368" t="s">
        <v>154</v>
      </c>
      <c r="B5" s="345">
        <v>0.17976000000000003</v>
      </c>
      <c r="C5" s="96">
        <v>5.8907800000000012</v>
      </c>
    </row>
    <row r="6" spans="1:3" x14ac:dyDescent="0.2">
      <c r="A6" s="368" t="s">
        <v>155</v>
      </c>
      <c r="B6" s="345">
        <v>0.82681999999999989</v>
      </c>
      <c r="C6" s="96">
        <v>61.783819999999992</v>
      </c>
    </row>
    <row r="7" spans="1:3" x14ac:dyDescent="0.2">
      <c r="A7" s="368" t="s">
        <v>156</v>
      </c>
      <c r="B7" s="345">
        <v>0</v>
      </c>
      <c r="C7" s="96">
        <v>0.84254000000000007</v>
      </c>
    </row>
    <row r="8" spans="1:3" x14ac:dyDescent="0.2">
      <c r="A8" s="368" t="s">
        <v>157</v>
      </c>
      <c r="B8" s="345">
        <v>45.033169999999998</v>
      </c>
      <c r="C8" s="96">
        <v>804.02664000000016</v>
      </c>
    </row>
    <row r="9" spans="1:3" x14ac:dyDescent="0.2">
      <c r="A9" s="368" t="s">
        <v>158</v>
      </c>
      <c r="B9" s="345">
        <v>0.25854000000000005</v>
      </c>
      <c r="C9" s="96">
        <v>5.2299600000000011</v>
      </c>
    </row>
    <row r="10" spans="1:3" x14ac:dyDescent="0.2">
      <c r="A10" s="368" t="s">
        <v>159</v>
      </c>
      <c r="B10" s="345">
        <v>0.65733999999999992</v>
      </c>
      <c r="C10" s="96">
        <v>28.604940000000003</v>
      </c>
    </row>
    <row r="11" spans="1:3" x14ac:dyDescent="0.2">
      <c r="A11" s="368" t="s">
        <v>512</v>
      </c>
      <c r="B11" s="345">
        <v>0.22338</v>
      </c>
      <c r="C11" s="96">
        <v>14.70266</v>
      </c>
    </row>
    <row r="12" spans="1:3" x14ac:dyDescent="0.2">
      <c r="A12" s="368" t="s">
        <v>160</v>
      </c>
      <c r="B12" s="345">
        <v>0.54274</v>
      </c>
      <c r="C12" s="96">
        <v>13.34876</v>
      </c>
    </row>
    <row r="13" spans="1:3" x14ac:dyDescent="0.2">
      <c r="A13" s="368" t="s">
        <v>161</v>
      </c>
      <c r="B13" s="345">
        <v>4.992</v>
      </c>
      <c r="C13" s="96">
        <v>40.372789999999995</v>
      </c>
    </row>
    <row r="14" spans="1:3" x14ac:dyDescent="0.2">
      <c r="A14" s="368" t="s">
        <v>162</v>
      </c>
      <c r="B14" s="345">
        <v>0.16633999999999999</v>
      </c>
      <c r="C14" s="96">
        <v>6.0032300000000012</v>
      </c>
    </row>
    <row r="15" spans="1:3" x14ac:dyDescent="0.2">
      <c r="A15" s="368" t="s">
        <v>163</v>
      </c>
      <c r="B15" s="345">
        <v>0.22762000000000002</v>
      </c>
      <c r="C15" s="96">
        <v>3.4987199999999992</v>
      </c>
    </row>
    <row r="16" spans="1:3" x14ac:dyDescent="0.2">
      <c r="A16" s="368" t="s">
        <v>164</v>
      </c>
      <c r="B16" s="345">
        <v>8.6150599999999979</v>
      </c>
      <c r="C16" s="96">
        <v>164.28634999999997</v>
      </c>
    </row>
    <row r="17" spans="1:3" x14ac:dyDescent="0.2">
      <c r="A17" s="368" t="s">
        <v>165</v>
      </c>
      <c r="B17" s="345">
        <v>3.95E-2</v>
      </c>
      <c r="C17" s="96">
        <v>1.0446</v>
      </c>
    </row>
    <row r="18" spans="1:3" x14ac:dyDescent="0.2">
      <c r="A18" s="368" t="s">
        <v>166</v>
      </c>
      <c r="B18" s="345">
        <v>0.31137999999999999</v>
      </c>
      <c r="C18" s="96">
        <v>3.6008100000000005</v>
      </c>
    </row>
    <row r="19" spans="1:3" x14ac:dyDescent="0.2">
      <c r="A19" s="368" t="s">
        <v>167</v>
      </c>
      <c r="B19" s="345">
        <v>5.4779999999999998</v>
      </c>
      <c r="C19" s="96">
        <v>41.352890000000002</v>
      </c>
    </row>
    <row r="20" spans="1:3" x14ac:dyDescent="0.2">
      <c r="A20" s="368" t="s">
        <v>168</v>
      </c>
      <c r="B20" s="345">
        <v>0.36599999999999999</v>
      </c>
      <c r="C20" s="96">
        <v>5.320949999999999</v>
      </c>
    </row>
    <row r="21" spans="1:3" x14ac:dyDescent="0.2">
      <c r="A21" s="368" t="s">
        <v>169</v>
      </c>
      <c r="B21" s="345">
        <v>0.31486000000000003</v>
      </c>
      <c r="C21" s="96">
        <v>3.0286</v>
      </c>
    </row>
    <row r="22" spans="1:3" x14ac:dyDescent="0.2">
      <c r="A22" s="369" t="s">
        <v>170</v>
      </c>
      <c r="B22" s="345">
        <v>0.42698000000000003</v>
      </c>
      <c r="C22" s="96">
        <v>6.1966200000000011</v>
      </c>
    </row>
    <row r="23" spans="1:3" x14ac:dyDescent="0.2">
      <c r="A23" s="370" t="s">
        <v>430</v>
      </c>
      <c r="B23" s="100">
        <v>69.914829999999995</v>
      </c>
      <c r="C23" s="100">
        <v>1259.7194999999988</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12" priority="1" stopIfTrue="1" operator="equal">
      <formula>0</formula>
    </cfRule>
  </conditionalFormatting>
  <conditionalFormatting sqref="B5:C22">
    <cfRule type="cellIs" dxfId="111" priority="2" operator="between">
      <formula>0</formula>
      <formula>0.5</formula>
    </cfRule>
    <cfRule type="cellIs" dxfId="110"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4" t="s">
        <v>0</v>
      </c>
      <c r="B1" s="774"/>
      <c r="C1" s="774"/>
      <c r="D1" s="774"/>
      <c r="E1" s="774"/>
      <c r="F1" s="774"/>
    </row>
    <row r="2" spans="1:6" ht="12.75" x14ac:dyDescent="0.2">
      <c r="A2" s="775"/>
      <c r="B2" s="775"/>
      <c r="C2" s="775"/>
      <c r="D2" s="775"/>
      <c r="E2" s="775"/>
      <c r="F2" s="775"/>
    </row>
    <row r="3" spans="1:6" ht="29.85" customHeight="1" x14ac:dyDescent="0.25">
      <c r="A3" s="20"/>
      <c r="B3" s="21" t="s">
        <v>42</v>
      </c>
      <c r="C3" s="21" t="s">
        <v>43</v>
      </c>
      <c r="D3" s="22" t="s">
        <v>44</v>
      </c>
      <c r="E3" s="22" t="s">
        <v>416</v>
      </c>
      <c r="F3" s="454" t="s">
        <v>417</v>
      </c>
    </row>
    <row r="4" spans="1:6" ht="12.75" x14ac:dyDescent="0.2">
      <c r="A4" s="23" t="s">
        <v>45</v>
      </c>
      <c r="B4" s="283"/>
      <c r="C4" s="283"/>
      <c r="D4" s="283"/>
      <c r="E4" s="283"/>
      <c r="F4" s="454"/>
    </row>
    <row r="5" spans="1:6" ht="12.75" x14ac:dyDescent="0.2">
      <c r="A5" s="24" t="s">
        <v>46</v>
      </c>
      <c r="B5" s="25" t="s">
        <v>534</v>
      </c>
      <c r="C5" s="26" t="s">
        <v>47</v>
      </c>
      <c r="D5" s="27">
        <v>4714.5478068730627</v>
      </c>
      <c r="E5" s="293">
        <v>4862.4776899999997</v>
      </c>
      <c r="F5" s="28" t="s">
        <v>689</v>
      </c>
    </row>
    <row r="6" spans="1:6" ht="12.75" x14ac:dyDescent="0.2">
      <c r="A6" s="19" t="s">
        <v>410</v>
      </c>
      <c r="B6" s="28" t="s">
        <v>534</v>
      </c>
      <c r="C6" s="29" t="s">
        <v>47</v>
      </c>
      <c r="D6" s="30">
        <v>160.29872</v>
      </c>
      <c r="E6" s="294">
        <v>162.55664000000002</v>
      </c>
      <c r="F6" s="28" t="s">
        <v>689</v>
      </c>
    </row>
    <row r="7" spans="1:6" ht="12.75" x14ac:dyDescent="0.2">
      <c r="A7" s="19" t="s">
        <v>48</v>
      </c>
      <c r="B7" s="28" t="s">
        <v>534</v>
      </c>
      <c r="C7" s="29" t="s">
        <v>47</v>
      </c>
      <c r="D7" s="30">
        <v>533.01390999999921</v>
      </c>
      <c r="E7" s="294">
        <v>588.86679999999944</v>
      </c>
      <c r="F7" s="28" t="s">
        <v>689</v>
      </c>
    </row>
    <row r="8" spans="1:6" ht="12.75" x14ac:dyDescent="0.2">
      <c r="A8" s="19" t="s">
        <v>49</v>
      </c>
      <c r="B8" s="28" t="s">
        <v>534</v>
      </c>
      <c r="C8" s="29" t="s">
        <v>47</v>
      </c>
      <c r="D8" s="30">
        <v>585.02873999999997</v>
      </c>
      <c r="E8" s="294">
        <v>648.07602999999972</v>
      </c>
      <c r="F8" s="28" t="s">
        <v>689</v>
      </c>
    </row>
    <row r="9" spans="1:6" ht="12.75" x14ac:dyDescent="0.2">
      <c r="A9" s="19" t="s">
        <v>567</v>
      </c>
      <c r="B9" s="28" t="s">
        <v>534</v>
      </c>
      <c r="C9" s="29" t="s">
        <v>47</v>
      </c>
      <c r="D9" s="30">
        <v>1889.8134199999988</v>
      </c>
      <c r="E9" s="294">
        <v>1917.4564200000002</v>
      </c>
      <c r="F9" s="28" t="s">
        <v>689</v>
      </c>
    </row>
    <row r="10" spans="1:6" ht="12.75" x14ac:dyDescent="0.2">
      <c r="A10" s="31" t="s">
        <v>50</v>
      </c>
      <c r="B10" s="32" t="s">
        <v>534</v>
      </c>
      <c r="C10" s="33" t="s">
        <v>510</v>
      </c>
      <c r="D10" s="34">
        <v>26066.613999999998</v>
      </c>
      <c r="E10" s="295">
        <v>25969.030999999999</v>
      </c>
      <c r="F10" s="32" t="s">
        <v>689</v>
      </c>
    </row>
    <row r="11" spans="1:6" ht="12.75" x14ac:dyDescent="0.2">
      <c r="A11" s="35" t="s">
        <v>51</v>
      </c>
      <c r="B11" s="36"/>
      <c r="C11" s="37"/>
      <c r="D11" s="38"/>
      <c r="E11" s="38"/>
      <c r="F11" s="453"/>
    </row>
    <row r="12" spans="1:6" ht="12.75" x14ac:dyDescent="0.2">
      <c r="A12" s="19" t="s">
        <v>52</v>
      </c>
      <c r="B12" s="28" t="s">
        <v>534</v>
      </c>
      <c r="C12" s="29" t="s">
        <v>47</v>
      </c>
      <c r="D12" s="30">
        <v>4856.456000000001</v>
      </c>
      <c r="E12" s="294">
        <v>5529.4347400000006</v>
      </c>
      <c r="F12" s="25" t="s">
        <v>689</v>
      </c>
    </row>
    <row r="13" spans="1:6" ht="12.75" x14ac:dyDescent="0.2">
      <c r="A13" s="19" t="s">
        <v>53</v>
      </c>
      <c r="B13" s="28" t="s">
        <v>534</v>
      </c>
      <c r="C13" s="29" t="s">
        <v>54</v>
      </c>
      <c r="D13" s="30">
        <v>28621.595600000001</v>
      </c>
      <c r="E13" s="294">
        <v>31702.148269999998</v>
      </c>
      <c r="F13" s="28" t="s">
        <v>689</v>
      </c>
    </row>
    <row r="14" spans="1:6" ht="12.75" x14ac:dyDescent="0.2">
      <c r="A14" s="19" t="s">
        <v>55</v>
      </c>
      <c r="B14" s="28" t="s">
        <v>534</v>
      </c>
      <c r="C14" s="29" t="s">
        <v>56</v>
      </c>
      <c r="D14" s="39">
        <v>67.98</v>
      </c>
      <c r="E14" s="296">
        <v>69.444437012735108</v>
      </c>
      <c r="F14" s="28" t="s">
        <v>689</v>
      </c>
    </row>
    <row r="15" spans="1:6" ht="12.75" x14ac:dyDescent="0.2">
      <c r="A15" s="19" t="s">
        <v>418</v>
      </c>
      <c r="B15" s="28" t="s">
        <v>534</v>
      </c>
      <c r="C15" s="29" t="s">
        <v>47</v>
      </c>
      <c r="D15" s="30">
        <v>308.94899999999984</v>
      </c>
      <c r="E15" s="294">
        <v>202.68000000000006</v>
      </c>
      <c r="F15" s="32" t="s">
        <v>689</v>
      </c>
    </row>
    <row r="16" spans="1:6" ht="12.75" x14ac:dyDescent="0.2">
      <c r="A16" s="23" t="s">
        <v>57</v>
      </c>
      <c r="B16" s="25"/>
      <c r="C16" s="26"/>
      <c r="D16" s="40"/>
      <c r="E16" s="40"/>
      <c r="F16" s="453"/>
    </row>
    <row r="17" spans="1:6" ht="12.75" x14ac:dyDescent="0.2">
      <c r="A17" s="24" t="s">
        <v>58</v>
      </c>
      <c r="B17" s="25" t="s">
        <v>534</v>
      </c>
      <c r="C17" s="26" t="s">
        <v>47</v>
      </c>
      <c r="D17" s="27">
        <v>4930.3370000000004</v>
      </c>
      <c r="E17" s="293">
        <v>5506.7849999999999</v>
      </c>
      <c r="F17" s="25" t="s">
        <v>689</v>
      </c>
    </row>
    <row r="18" spans="1:6" ht="12.75" x14ac:dyDescent="0.2">
      <c r="A18" s="19" t="s">
        <v>59</v>
      </c>
      <c r="B18" s="28" t="s">
        <v>534</v>
      </c>
      <c r="C18" s="29" t="s">
        <v>60</v>
      </c>
      <c r="D18" s="39">
        <v>75.739604587542104</v>
      </c>
      <c r="E18" s="296">
        <v>81.866101539589437</v>
      </c>
      <c r="F18" s="28" t="s">
        <v>689</v>
      </c>
    </row>
    <row r="19" spans="1:6" ht="12.75" x14ac:dyDescent="0.2">
      <c r="A19" s="31" t="s">
        <v>61</v>
      </c>
      <c r="B19" s="32" t="s">
        <v>534</v>
      </c>
      <c r="C19" s="41" t="s">
        <v>47</v>
      </c>
      <c r="D19" s="34">
        <v>15306.362999999999</v>
      </c>
      <c r="E19" s="295">
        <v>15467.334000000001</v>
      </c>
      <c r="F19" s="32" t="s">
        <v>689</v>
      </c>
    </row>
    <row r="20" spans="1:6" ht="12.75" x14ac:dyDescent="0.2">
      <c r="A20" s="23" t="s">
        <v>66</v>
      </c>
      <c r="B20" s="25"/>
      <c r="C20" s="26"/>
      <c r="D20" s="27"/>
      <c r="E20" s="27"/>
      <c r="F20" s="453"/>
    </row>
    <row r="21" spans="1:6" ht="12.75" x14ac:dyDescent="0.2">
      <c r="A21" s="24" t="s">
        <v>67</v>
      </c>
      <c r="B21" s="25" t="s">
        <v>68</v>
      </c>
      <c r="C21" s="26" t="s">
        <v>69</v>
      </c>
      <c r="D21" s="43">
        <v>74.85318181818181</v>
      </c>
      <c r="E21" s="297">
        <v>80.068571428571431</v>
      </c>
      <c r="F21" s="28" t="s">
        <v>689</v>
      </c>
    </row>
    <row r="22" spans="1:6" ht="12.75" x14ac:dyDescent="0.2">
      <c r="A22" s="19" t="s">
        <v>70</v>
      </c>
      <c r="B22" s="28" t="s">
        <v>71</v>
      </c>
      <c r="C22" s="29" t="s">
        <v>72</v>
      </c>
      <c r="D22" s="44">
        <v>1.0839863636363638</v>
      </c>
      <c r="E22" s="298">
        <v>1.1058142857142859</v>
      </c>
      <c r="F22" s="28" t="s">
        <v>689</v>
      </c>
    </row>
    <row r="23" spans="1:6" ht="12.75" x14ac:dyDescent="0.2">
      <c r="A23" s="19" t="s">
        <v>73</v>
      </c>
      <c r="B23" s="28" t="s">
        <v>569</v>
      </c>
      <c r="C23" s="29" t="s">
        <v>74</v>
      </c>
      <c r="D23" s="42">
        <v>159.43617725666667</v>
      </c>
      <c r="E23" s="299">
        <v>161.30989817419353</v>
      </c>
      <c r="F23" s="28" t="s">
        <v>689</v>
      </c>
    </row>
    <row r="24" spans="1:6" ht="12.75" x14ac:dyDescent="0.2">
      <c r="A24" s="19" t="s">
        <v>75</v>
      </c>
      <c r="B24" s="28" t="s">
        <v>569</v>
      </c>
      <c r="C24" s="29" t="s">
        <v>74</v>
      </c>
      <c r="D24" s="42">
        <v>142.95243014000002</v>
      </c>
      <c r="E24" s="299">
        <v>146.22774569999999</v>
      </c>
      <c r="F24" s="28" t="s">
        <v>689</v>
      </c>
    </row>
    <row r="25" spans="1:6" ht="12.75" x14ac:dyDescent="0.2">
      <c r="A25" s="19" t="s">
        <v>76</v>
      </c>
      <c r="B25" s="28" t="s">
        <v>569</v>
      </c>
      <c r="C25" s="29" t="s">
        <v>77</v>
      </c>
      <c r="D25" s="42">
        <v>15.96</v>
      </c>
      <c r="E25" s="299">
        <v>15.18</v>
      </c>
      <c r="F25" s="28" t="s">
        <v>689</v>
      </c>
    </row>
    <row r="26" spans="1:6" ht="12.75" x14ac:dyDescent="0.2">
      <c r="A26" s="31" t="s">
        <v>651</v>
      </c>
      <c r="B26" s="32" t="s">
        <v>569</v>
      </c>
      <c r="C26" s="33" t="s">
        <v>78</v>
      </c>
      <c r="D26" s="44">
        <v>7.0454401499999992</v>
      </c>
      <c r="E26" s="298">
        <v>6.8701930500000001</v>
      </c>
      <c r="F26" s="32" t="s">
        <v>689</v>
      </c>
    </row>
    <row r="27" spans="1:6" ht="12.75" x14ac:dyDescent="0.2">
      <c r="A27" s="35" t="s">
        <v>79</v>
      </c>
      <c r="B27" s="36"/>
      <c r="C27" s="37"/>
      <c r="D27" s="38"/>
      <c r="E27" s="38"/>
      <c r="F27" s="453"/>
    </row>
    <row r="28" spans="1:6" ht="12.75" x14ac:dyDescent="0.2">
      <c r="A28" s="19" t="s">
        <v>80</v>
      </c>
      <c r="B28" s="28" t="s">
        <v>81</v>
      </c>
      <c r="C28" s="29" t="s">
        <v>419</v>
      </c>
      <c r="D28" s="45">
        <v>4.2</v>
      </c>
      <c r="E28" s="300">
        <v>2.2000000000000002</v>
      </c>
      <c r="F28" s="28" t="s">
        <v>688</v>
      </c>
    </row>
    <row r="29" spans="1:6" x14ac:dyDescent="0.2">
      <c r="A29" s="19" t="s">
        <v>82</v>
      </c>
      <c r="B29" s="28" t="s">
        <v>81</v>
      </c>
      <c r="C29" s="29" t="s">
        <v>419</v>
      </c>
      <c r="D29" s="46">
        <v>-3</v>
      </c>
      <c r="E29" s="301">
        <v>-1.8</v>
      </c>
      <c r="F29" s="621">
        <v>45108</v>
      </c>
    </row>
    <row r="30" spans="1:6" ht="12.75" x14ac:dyDescent="0.2">
      <c r="A30" s="47" t="s">
        <v>83</v>
      </c>
      <c r="B30" s="28" t="s">
        <v>81</v>
      </c>
      <c r="C30" s="29" t="s">
        <v>419</v>
      </c>
      <c r="D30" s="46">
        <v>-1.2</v>
      </c>
      <c r="E30" s="301">
        <v>0.1</v>
      </c>
      <c r="F30" s="621">
        <v>45108</v>
      </c>
    </row>
    <row r="31" spans="1:6" ht="12.75" x14ac:dyDescent="0.2">
      <c r="A31" s="47" t="s">
        <v>84</v>
      </c>
      <c r="B31" s="28" t="s">
        <v>81</v>
      </c>
      <c r="C31" s="29" t="s">
        <v>419</v>
      </c>
      <c r="D31" s="46">
        <v>-5.0999999999999996</v>
      </c>
      <c r="E31" s="301">
        <v>-7.3</v>
      </c>
      <c r="F31" s="621">
        <v>45108</v>
      </c>
    </row>
    <row r="32" spans="1:6" ht="12.75" x14ac:dyDescent="0.2">
      <c r="A32" s="47" t="s">
        <v>85</v>
      </c>
      <c r="B32" s="28" t="s">
        <v>81</v>
      </c>
      <c r="C32" s="29" t="s">
        <v>419</v>
      </c>
      <c r="D32" s="46">
        <v>-0.3</v>
      </c>
      <c r="E32" s="301">
        <v>1.1000000000000001</v>
      </c>
      <c r="F32" s="621">
        <v>45108</v>
      </c>
    </row>
    <row r="33" spans="1:7" ht="12.75" x14ac:dyDescent="0.2">
      <c r="A33" s="47" t="s">
        <v>86</v>
      </c>
      <c r="B33" s="28" t="s">
        <v>81</v>
      </c>
      <c r="C33" s="29" t="s">
        <v>419</v>
      </c>
      <c r="D33" s="46">
        <v>2.6</v>
      </c>
      <c r="E33" s="301">
        <v>5.9</v>
      </c>
      <c r="F33" s="621">
        <v>45108</v>
      </c>
    </row>
    <row r="34" spans="1:7" ht="12.75" x14ac:dyDescent="0.2">
      <c r="A34" s="47" t="s">
        <v>87</v>
      </c>
      <c r="B34" s="28" t="s">
        <v>81</v>
      </c>
      <c r="C34" s="29" t="s">
        <v>419</v>
      </c>
      <c r="D34" s="46">
        <v>-4.9000000000000004</v>
      </c>
      <c r="E34" s="301">
        <v>-2.6</v>
      </c>
      <c r="F34" s="621">
        <v>45108</v>
      </c>
    </row>
    <row r="35" spans="1:7" ht="12.75" x14ac:dyDescent="0.2">
      <c r="A35" s="47" t="s">
        <v>88</v>
      </c>
      <c r="B35" s="28" t="s">
        <v>81</v>
      </c>
      <c r="C35" s="29" t="s">
        <v>419</v>
      </c>
      <c r="D35" s="46">
        <v>-9.8000000000000007</v>
      </c>
      <c r="E35" s="301">
        <v>-10.8</v>
      </c>
      <c r="F35" s="621">
        <v>45108</v>
      </c>
    </row>
    <row r="36" spans="1:7" x14ac:dyDescent="0.2">
      <c r="A36" s="19" t="s">
        <v>89</v>
      </c>
      <c r="B36" s="28" t="s">
        <v>90</v>
      </c>
      <c r="C36" s="29" t="s">
        <v>419</v>
      </c>
      <c r="D36" s="46">
        <v>-6.9</v>
      </c>
      <c r="E36" s="301">
        <v>-2.5</v>
      </c>
      <c r="F36" s="621">
        <v>45108</v>
      </c>
    </row>
    <row r="37" spans="1:7" ht="12.75" x14ac:dyDescent="0.2">
      <c r="A37" s="19" t="s">
        <v>652</v>
      </c>
      <c r="B37" s="28" t="s">
        <v>81</v>
      </c>
      <c r="C37" s="29" t="s">
        <v>419</v>
      </c>
      <c r="D37" s="46">
        <v>10.9</v>
      </c>
      <c r="E37" s="300">
        <v>11.4</v>
      </c>
      <c r="F37" s="621">
        <v>45108</v>
      </c>
      <c r="G37" s="621"/>
    </row>
    <row r="38" spans="1:7" ht="12.75" x14ac:dyDescent="0.2">
      <c r="A38" s="31" t="s">
        <v>91</v>
      </c>
      <c r="B38" s="32" t="s">
        <v>92</v>
      </c>
      <c r="C38" s="33" t="s">
        <v>419</v>
      </c>
      <c r="D38" s="48">
        <v>13.3</v>
      </c>
      <c r="E38" s="680">
        <v>10.7</v>
      </c>
      <c r="F38" s="621">
        <v>45108</v>
      </c>
    </row>
    <row r="39" spans="1:7" ht="12.75" x14ac:dyDescent="0.2">
      <c r="A39" s="35" t="s">
        <v>62</v>
      </c>
      <c r="B39" s="36"/>
      <c r="C39" s="37"/>
      <c r="D39" s="38"/>
      <c r="E39" s="38"/>
      <c r="F39" s="453"/>
    </row>
    <row r="40" spans="1:7" ht="12.75" x14ac:dyDescent="0.2">
      <c r="A40" s="19" t="s">
        <v>63</v>
      </c>
      <c r="B40" s="28" t="s">
        <v>534</v>
      </c>
      <c r="C40" s="29" t="s">
        <v>47</v>
      </c>
      <c r="D40" s="42">
        <v>0.06</v>
      </c>
      <c r="E40" s="299">
        <v>7.0000000000000007E-2</v>
      </c>
      <c r="F40" s="28" t="s">
        <v>689</v>
      </c>
    </row>
    <row r="41" spans="1:7" ht="12.75" x14ac:dyDescent="0.2">
      <c r="A41" s="19" t="s">
        <v>50</v>
      </c>
      <c r="B41" s="28" t="s">
        <v>534</v>
      </c>
      <c r="C41" s="29" t="s">
        <v>54</v>
      </c>
      <c r="D41" s="39">
        <v>48.270902959942006</v>
      </c>
      <c r="E41" s="296">
        <v>56.908487455455997</v>
      </c>
      <c r="F41" s="28" t="s">
        <v>689</v>
      </c>
    </row>
    <row r="42" spans="1:7" ht="12.75" x14ac:dyDescent="0.2">
      <c r="A42" s="19" t="s">
        <v>64</v>
      </c>
      <c r="B42" s="28" t="s">
        <v>534</v>
      </c>
      <c r="C42" s="29" t="s">
        <v>60</v>
      </c>
      <c r="D42" s="693">
        <v>1.2726565188824583E-3</v>
      </c>
      <c r="E42" s="688">
        <v>1.4395952940608765E-3</v>
      </c>
      <c r="F42" s="621">
        <v>45108</v>
      </c>
    </row>
    <row r="43" spans="1:7" ht="12.75" x14ac:dyDescent="0.2">
      <c r="A43" s="31" t="s">
        <v>65</v>
      </c>
      <c r="B43" s="32" t="s">
        <v>534</v>
      </c>
      <c r="C43" s="33" t="s">
        <v>60</v>
      </c>
      <c r="D43" s="693">
        <v>0.18518286632833095</v>
      </c>
      <c r="E43" s="688">
        <v>0.21913981871505331</v>
      </c>
      <c r="F43" s="621">
        <v>45108</v>
      </c>
    </row>
    <row r="44" spans="1:7" x14ac:dyDescent="0.2">
      <c r="A44" s="35" t="s">
        <v>93</v>
      </c>
      <c r="B44" s="36"/>
      <c r="C44" s="37"/>
      <c r="D44" s="38"/>
      <c r="E44" s="38"/>
      <c r="F44" s="453"/>
    </row>
    <row r="45" spans="1:7" ht="12.75" x14ac:dyDescent="0.2">
      <c r="A45" s="49" t="s">
        <v>94</v>
      </c>
      <c r="B45" s="28" t="s">
        <v>81</v>
      </c>
      <c r="C45" s="29" t="s">
        <v>419</v>
      </c>
      <c r="D45" s="46">
        <v>18.3</v>
      </c>
      <c r="E45" s="301">
        <v>21</v>
      </c>
      <c r="F45" s="621">
        <v>45108</v>
      </c>
    </row>
    <row r="46" spans="1:7" ht="12.75" x14ac:dyDescent="0.2">
      <c r="A46" s="50" t="s">
        <v>95</v>
      </c>
      <c r="B46" s="28" t="s">
        <v>81</v>
      </c>
      <c r="C46" s="29" t="s">
        <v>419</v>
      </c>
      <c r="D46" s="46">
        <v>21.7</v>
      </c>
      <c r="E46" s="301">
        <v>24.1</v>
      </c>
      <c r="F46" s="621">
        <v>45108</v>
      </c>
    </row>
    <row r="47" spans="1:7" ht="12.75" x14ac:dyDescent="0.2">
      <c r="A47" s="50" t="s">
        <v>96</v>
      </c>
      <c r="B47" s="28" t="s">
        <v>81</v>
      </c>
      <c r="C47" s="29" t="s">
        <v>419</v>
      </c>
      <c r="D47" s="46">
        <v>18.5</v>
      </c>
      <c r="E47" s="301">
        <v>19.3</v>
      </c>
      <c r="F47" s="621">
        <v>45108</v>
      </c>
    </row>
    <row r="48" spans="1:7" ht="12.75" x14ac:dyDescent="0.2">
      <c r="A48" s="49" t="s">
        <v>97</v>
      </c>
      <c r="B48" s="28" t="s">
        <v>81</v>
      </c>
      <c r="C48" s="29" t="s">
        <v>419</v>
      </c>
      <c r="D48" s="46">
        <v>16.5</v>
      </c>
      <c r="E48" s="301">
        <v>18.5</v>
      </c>
      <c r="F48" s="621">
        <v>45108</v>
      </c>
    </row>
    <row r="49" spans="1:7" ht="12.75" x14ac:dyDescent="0.2">
      <c r="A49" s="303" t="s">
        <v>98</v>
      </c>
      <c r="B49" s="28" t="s">
        <v>81</v>
      </c>
      <c r="C49" s="29" t="s">
        <v>419</v>
      </c>
      <c r="D49" s="46">
        <v>22.3</v>
      </c>
      <c r="E49" s="301">
        <v>22.7</v>
      </c>
      <c r="F49" s="621">
        <v>45108</v>
      </c>
    </row>
    <row r="50" spans="1:7" ht="12.75" x14ac:dyDescent="0.2">
      <c r="A50" s="50" t="s">
        <v>99</v>
      </c>
      <c r="B50" s="28" t="s">
        <v>81</v>
      </c>
      <c r="C50" s="29" t="s">
        <v>419</v>
      </c>
      <c r="D50" s="46">
        <v>20</v>
      </c>
      <c r="E50" s="301">
        <v>25.1</v>
      </c>
      <c r="F50" s="621">
        <v>45108</v>
      </c>
    </row>
    <row r="51" spans="1:7" ht="12.75" x14ac:dyDescent="0.2">
      <c r="A51" s="50" t="s">
        <v>100</v>
      </c>
      <c r="B51" s="28" t="s">
        <v>81</v>
      </c>
      <c r="C51" s="29" t="s">
        <v>419</v>
      </c>
      <c r="D51" s="46">
        <v>57.3</v>
      </c>
      <c r="E51" s="301">
        <v>-9.3000000000000007</v>
      </c>
      <c r="F51" s="621">
        <v>45108</v>
      </c>
    </row>
    <row r="52" spans="1:7" ht="12.75" x14ac:dyDescent="0.2">
      <c r="A52" s="50" t="s">
        <v>101</v>
      </c>
      <c r="B52" s="28" t="s">
        <v>81</v>
      </c>
      <c r="C52" s="29" t="s">
        <v>419</v>
      </c>
      <c r="D52" s="45">
        <v>22.7</v>
      </c>
      <c r="E52" s="300">
        <v>22.1</v>
      </c>
      <c r="F52" s="621">
        <v>45108</v>
      </c>
    </row>
    <row r="53" spans="1:7" ht="12.75" x14ac:dyDescent="0.2">
      <c r="A53" s="49" t="s">
        <v>102</v>
      </c>
      <c r="B53" s="28" t="s">
        <v>81</v>
      </c>
      <c r="C53" s="29" t="s">
        <v>419</v>
      </c>
      <c r="D53" s="45">
        <v>6.9</v>
      </c>
      <c r="E53" s="300">
        <v>6</v>
      </c>
      <c r="F53" s="621">
        <v>45108</v>
      </c>
    </row>
    <row r="54" spans="1:7" ht="12.75" x14ac:dyDescent="0.2">
      <c r="A54" s="51" t="s">
        <v>103</v>
      </c>
      <c r="B54" s="32" t="s">
        <v>81</v>
      </c>
      <c r="C54" s="33" t="s">
        <v>419</v>
      </c>
      <c r="D54" s="48">
        <v>2.4</v>
      </c>
      <c r="E54" s="302">
        <v>-3.5</v>
      </c>
      <c r="F54" s="622">
        <v>45108</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89"/>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84">
        <f>INDICE!A3</f>
        <v>45108</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607</v>
      </c>
      <c r="B5" s="383">
        <v>35.439752321981416</v>
      </c>
      <c r="C5" s="73">
        <v>4.9963677455807316</v>
      </c>
      <c r="D5" s="85">
        <v>250.97746130030961</v>
      </c>
      <c r="E5" s="86">
        <v>-2.4370952616609798</v>
      </c>
      <c r="F5" s="85">
        <v>404.8669969040248</v>
      </c>
      <c r="G5" s="86">
        <v>-3.0776223280754063</v>
      </c>
      <c r="H5" s="384">
        <v>9.4965852659660932</v>
      </c>
    </row>
    <row r="6" spans="1:65" x14ac:dyDescent="0.2">
      <c r="A6" s="84" t="s">
        <v>196</v>
      </c>
      <c r="B6" s="383">
        <v>90.61</v>
      </c>
      <c r="C6" s="86">
        <v>18.070938990383361</v>
      </c>
      <c r="D6" s="85">
        <v>563.803</v>
      </c>
      <c r="E6" s="86">
        <v>19.48522866952062</v>
      </c>
      <c r="F6" s="85">
        <v>935.74400000000003</v>
      </c>
      <c r="G6" s="86">
        <v>7.5648180611195093</v>
      </c>
      <c r="H6" s="384">
        <v>21.948869013946133</v>
      </c>
    </row>
    <row r="7" spans="1:65" x14ac:dyDescent="0.2">
      <c r="A7" s="84" t="s">
        <v>197</v>
      </c>
      <c r="B7" s="383">
        <v>106.126</v>
      </c>
      <c r="C7" s="86">
        <v>37.115466608095709</v>
      </c>
      <c r="D7" s="85">
        <v>655.59504000000004</v>
      </c>
      <c r="E7" s="86">
        <v>13.603407434875962</v>
      </c>
      <c r="F7" s="85">
        <v>1066.5390400000001</v>
      </c>
      <c r="G7" s="86">
        <v>1.1332425553865619</v>
      </c>
      <c r="H7" s="384">
        <v>25.016805544272643</v>
      </c>
    </row>
    <row r="8" spans="1:65" x14ac:dyDescent="0.2">
      <c r="A8" s="84" t="s">
        <v>608</v>
      </c>
      <c r="B8" s="383">
        <v>97.936247678018589</v>
      </c>
      <c r="C8" s="86">
        <v>-51.73760962645629</v>
      </c>
      <c r="D8" s="85">
        <v>1091.5319171675667</v>
      </c>
      <c r="E8" s="86">
        <v>-35.198830849620641</v>
      </c>
      <c r="F8" s="85">
        <v>1856.1402465517456</v>
      </c>
      <c r="G8" s="493">
        <v>-24.7266781728102</v>
      </c>
      <c r="H8" s="384">
        <v>43.537740175815124</v>
      </c>
      <c r="J8" s="85"/>
    </row>
    <row r="9" spans="1:65" x14ac:dyDescent="0.2">
      <c r="A9" s="60" t="s">
        <v>198</v>
      </c>
      <c r="B9" s="61">
        <v>330.11200000000002</v>
      </c>
      <c r="C9" s="634">
        <v>-15.533251994225539</v>
      </c>
      <c r="D9" s="61">
        <v>2561.9074184678766</v>
      </c>
      <c r="E9" s="87">
        <v>-14.335534652516682</v>
      </c>
      <c r="F9" s="61">
        <v>4263.2902834557708</v>
      </c>
      <c r="G9" s="87">
        <v>-11.331325670829084</v>
      </c>
      <c r="H9" s="87">
        <v>100</v>
      </c>
    </row>
    <row r="10" spans="1:65" x14ac:dyDescent="0.2">
      <c r="H10" s="79" t="s">
        <v>220</v>
      </c>
    </row>
    <row r="11" spans="1:65" x14ac:dyDescent="0.2">
      <c r="A11" s="80" t="s">
        <v>479</v>
      </c>
    </row>
    <row r="12" spans="1:65" x14ac:dyDescent="0.2">
      <c r="A12" s="80" t="s">
        <v>611</v>
      </c>
    </row>
    <row r="13" spans="1:65" x14ac:dyDescent="0.2">
      <c r="A13" s="80" t="s">
        <v>609</v>
      </c>
    </row>
    <row r="14" spans="1:65" x14ac:dyDescent="0.2">
      <c r="A14" s="133" t="s">
        <v>532</v>
      </c>
    </row>
  </sheetData>
  <mergeCells count="3">
    <mergeCell ref="B3:C3"/>
    <mergeCell ref="D3:E3"/>
    <mergeCell ref="F3:H3"/>
  </mergeCells>
  <conditionalFormatting sqref="C9">
    <cfRule type="cellIs" dxfId="109" priority="1" operator="between">
      <formula>0</formula>
      <formula>0.5</formula>
    </cfRule>
    <cfRule type="cellIs" dxfId="10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802" t="s">
        <v>451</v>
      </c>
      <c r="B3" s="802" t="s">
        <v>452</v>
      </c>
      <c r="C3" s="784">
        <f>INDICE!A3</f>
        <v>45108</v>
      </c>
      <c r="D3" s="785"/>
      <c r="E3" s="785" t="s">
        <v>115</v>
      </c>
      <c r="F3" s="785"/>
      <c r="G3" s="785" t="s">
        <v>116</v>
      </c>
      <c r="H3" s="785"/>
      <c r="I3" s="785"/>
    </row>
    <row r="4" spans="1:9" x14ac:dyDescent="0.2">
      <c r="A4" s="803"/>
      <c r="B4" s="803"/>
      <c r="C4" s="82" t="s">
        <v>47</v>
      </c>
      <c r="D4" s="82" t="s">
        <v>449</v>
      </c>
      <c r="E4" s="82" t="s">
        <v>47</v>
      </c>
      <c r="F4" s="82" t="s">
        <v>449</v>
      </c>
      <c r="G4" s="82" t="s">
        <v>47</v>
      </c>
      <c r="H4" s="83" t="s">
        <v>449</v>
      </c>
      <c r="I4" s="83" t="s">
        <v>106</v>
      </c>
    </row>
    <row r="5" spans="1:9" x14ac:dyDescent="0.2">
      <c r="A5" s="390"/>
      <c r="B5" s="394" t="s">
        <v>200</v>
      </c>
      <c r="C5" s="392">
        <v>291.34514000000001</v>
      </c>
      <c r="D5" s="142">
        <v>-25.974837580215166</v>
      </c>
      <c r="E5" s="141">
        <v>1788.71603</v>
      </c>
      <c r="F5" s="523">
        <v>18.945984437307235</v>
      </c>
      <c r="G5" s="524">
        <v>2955.11778</v>
      </c>
      <c r="H5" s="523">
        <v>35.819946532185234</v>
      </c>
      <c r="I5" s="395">
        <v>4.8312963529960822</v>
      </c>
    </row>
    <row r="6" spans="1:9" x14ac:dyDescent="0.2">
      <c r="A6" s="11"/>
      <c r="B6" s="11" t="s">
        <v>231</v>
      </c>
      <c r="C6" s="392">
        <v>925.66573000000005</v>
      </c>
      <c r="D6" s="142">
        <v>32.486087050374529</v>
      </c>
      <c r="E6" s="144">
        <v>4603.1224700000002</v>
      </c>
      <c r="F6" s="142">
        <v>-2.4253690360156241</v>
      </c>
      <c r="G6" s="524">
        <v>6524.6634899999999</v>
      </c>
      <c r="H6" s="525">
        <v>-3.0017806862880265</v>
      </c>
      <c r="I6" s="395">
        <v>10.667115584057598</v>
      </c>
    </row>
    <row r="7" spans="1:9" x14ac:dyDescent="0.2">
      <c r="A7" s="11"/>
      <c r="B7" s="257" t="s">
        <v>201</v>
      </c>
      <c r="C7" s="392">
        <v>496.41906000000006</v>
      </c>
      <c r="D7" s="142">
        <v>10.710385925958473</v>
      </c>
      <c r="E7" s="144">
        <v>4491.4586399999998</v>
      </c>
      <c r="F7" s="142">
        <v>44.625100563107026</v>
      </c>
      <c r="G7" s="524">
        <v>7510.7938300000005</v>
      </c>
      <c r="H7" s="526">
        <v>23.582923612583205</v>
      </c>
      <c r="I7" s="395">
        <v>12.279331498924041</v>
      </c>
    </row>
    <row r="8" spans="1:9" x14ac:dyDescent="0.2">
      <c r="A8" s="490" t="s">
        <v>303</v>
      </c>
      <c r="B8" s="232"/>
      <c r="C8" s="146">
        <v>1713.4299300000002</v>
      </c>
      <c r="D8" s="147">
        <v>11.214083416362206</v>
      </c>
      <c r="E8" s="146">
        <v>10883.297140000001</v>
      </c>
      <c r="F8" s="527">
        <v>16.686776028607298</v>
      </c>
      <c r="G8" s="528">
        <v>16990.575099999998</v>
      </c>
      <c r="H8" s="527">
        <v>13.422671168835759</v>
      </c>
      <c r="I8" s="529">
        <v>27.777743435977715</v>
      </c>
    </row>
    <row r="9" spans="1:9" x14ac:dyDescent="0.2">
      <c r="A9" s="390"/>
      <c r="B9" s="11" t="s">
        <v>202</v>
      </c>
      <c r="C9" s="392">
        <v>283.09087</v>
      </c>
      <c r="D9" s="142">
        <v>-73.673026108439942</v>
      </c>
      <c r="E9" s="144">
        <v>3042.9711499999999</v>
      </c>
      <c r="F9" s="523">
        <v>-16.733336040688528</v>
      </c>
      <c r="G9" s="524">
        <v>4789.7355900000002</v>
      </c>
      <c r="H9" s="530">
        <v>5.4684261278642746E-2</v>
      </c>
      <c r="I9" s="395">
        <v>7.8306970518726802</v>
      </c>
    </row>
    <row r="10" spans="1:9" x14ac:dyDescent="0.2">
      <c r="A10" s="390"/>
      <c r="B10" s="11" t="s">
        <v>203</v>
      </c>
      <c r="C10" s="392">
        <v>150.36339000000001</v>
      </c>
      <c r="D10" s="142">
        <v>3.0414920422526368</v>
      </c>
      <c r="E10" s="144">
        <v>889.1698899999999</v>
      </c>
      <c r="F10" s="523">
        <v>50.838297125204924</v>
      </c>
      <c r="G10" s="144">
        <v>1273.8248900000001</v>
      </c>
      <c r="H10" s="523">
        <v>116.09096237312031</v>
      </c>
      <c r="I10" s="475">
        <v>2.0825652321081556</v>
      </c>
    </row>
    <row r="11" spans="1:9" x14ac:dyDescent="0.2">
      <c r="A11" s="11"/>
      <c r="B11" s="11" t="s">
        <v>679</v>
      </c>
      <c r="C11" s="392">
        <v>0</v>
      </c>
      <c r="D11" s="142" t="s">
        <v>142</v>
      </c>
      <c r="E11" s="144">
        <v>148.184</v>
      </c>
      <c r="F11" s="531" t="s">
        <v>142</v>
      </c>
      <c r="G11" s="144">
        <v>148.184</v>
      </c>
      <c r="H11" s="531" t="s">
        <v>142</v>
      </c>
      <c r="I11" s="500">
        <v>0.2422647325997177</v>
      </c>
    </row>
    <row r="12" spans="1:9" x14ac:dyDescent="0.2">
      <c r="A12" s="640"/>
      <c r="B12" s="11" t="s">
        <v>593</v>
      </c>
      <c r="C12" s="392">
        <v>0</v>
      </c>
      <c r="D12" s="142" t="s">
        <v>142</v>
      </c>
      <c r="E12" s="144">
        <v>101.20608</v>
      </c>
      <c r="F12" s="142" t="s">
        <v>142</v>
      </c>
      <c r="G12" s="144">
        <v>433.90102000000002</v>
      </c>
      <c r="H12" s="525">
        <v>314.78189731251786</v>
      </c>
      <c r="I12" s="500">
        <v>0.70938100324626674</v>
      </c>
    </row>
    <row r="13" spans="1:9" x14ac:dyDescent="0.2">
      <c r="A13" s="11"/>
      <c r="B13" s="11" t="s">
        <v>204</v>
      </c>
      <c r="C13" s="392">
        <v>238.45454000000001</v>
      </c>
      <c r="D13" s="142">
        <v>-45.170176620640532</v>
      </c>
      <c r="E13" s="144">
        <v>652.79869000000008</v>
      </c>
      <c r="F13" s="142">
        <v>50.103398639326535</v>
      </c>
      <c r="G13" s="524">
        <v>945.16126000000008</v>
      </c>
      <c r="H13" s="525">
        <v>117.32874094497363</v>
      </c>
      <c r="I13" s="395">
        <v>1.5452359223499994</v>
      </c>
    </row>
    <row r="14" spans="1:9" x14ac:dyDescent="0.2">
      <c r="A14" s="11"/>
      <c r="B14" s="257" t="s">
        <v>681</v>
      </c>
      <c r="C14" s="392">
        <v>135.15398999999999</v>
      </c>
      <c r="D14" s="142">
        <v>-4.1691193873584762</v>
      </c>
      <c r="E14" s="144">
        <v>543.21356000000003</v>
      </c>
      <c r="F14" s="142">
        <v>285.16534965433124</v>
      </c>
      <c r="G14" s="524">
        <v>991.88646999999992</v>
      </c>
      <c r="H14" s="525">
        <v>248.52787918472382</v>
      </c>
      <c r="I14" s="395">
        <v>1.6216265617328991</v>
      </c>
    </row>
    <row r="15" spans="1:9" x14ac:dyDescent="0.2">
      <c r="A15" s="490" t="s">
        <v>588</v>
      </c>
      <c r="B15" s="232"/>
      <c r="C15" s="146">
        <v>807.06278999999995</v>
      </c>
      <c r="D15" s="147">
        <v>-55.091988906703484</v>
      </c>
      <c r="E15" s="146">
        <v>5377.5433699999994</v>
      </c>
      <c r="F15" s="527">
        <v>11.569424235810956</v>
      </c>
      <c r="G15" s="528">
        <v>8582.6932299999989</v>
      </c>
      <c r="H15" s="527">
        <v>38.41479195490605</v>
      </c>
      <c r="I15" s="529">
        <v>14.031770503909716</v>
      </c>
    </row>
    <row r="16" spans="1:9" x14ac:dyDescent="0.2">
      <c r="A16" s="391"/>
      <c r="B16" s="393" t="s">
        <v>661</v>
      </c>
      <c r="C16" s="392">
        <v>37.81465</v>
      </c>
      <c r="D16" s="142">
        <v>75.917849348914189</v>
      </c>
      <c r="E16" s="144">
        <v>254.35654000000002</v>
      </c>
      <c r="F16" s="531">
        <v>-14.711374752238465</v>
      </c>
      <c r="G16" s="144">
        <v>496.10139000000004</v>
      </c>
      <c r="H16" s="531">
        <v>-2.0241853242989292</v>
      </c>
      <c r="I16" s="475">
        <v>0.81107184710021518</v>
      </c>
    </row>
    <row r="17" spans="1:9" x14ac:dyDescent="0.2">
      <c r="A17" s="391"/>
      <c r="B17" s="393" t="s">
        <v>533</v>
      </c>
      <c r="C17" s="392">
        <v>172.91343000000001</v>
      </c>
      <c r="D17" s="142">
        <v>93.809288538656972</v>
      </c>
      <c r="E17" s="144">
        <v>1241.3883000000001</v>
      </c>
      <c r="F17" s="531">
        <v>102.09419354987853</v>
      </c>
      <c r="G17" s="144">
        <v>2569.30348</v>
      </c>
      <c r="H17" s="531">
        <v>190.58553783082561</v>
      </c>
      <c r="I17" s="474">
        <v>4.2005319099884213</v>
      </c>
    </row>
    <row r="18" spans="1:9" x14ac:dyDescent="0.2">
      <c r="A18" s="391"/>
      <c r="B18" s="393" t="s">
        <v>206</v>
      </c>
      <c r="C18" s="392">
        <v>16.82</v>
      </c>
      <c r="D18" s="142">
        <v>-49.32226819306468</v>
      </c>
      <c r="E18" s="144">
        <v>187.21281999999999</v>
      </c>
      <c r="F18" s="531">
        <v>-51.207317275315432</v>
      </c>
      <c r="G18" s="524">
        <v>420.10083000000003</v>
      </c>
      <c r="H18" s="531">
        <v>-44.83708720962219</v>
      </c>
      <c r="I18" s="395">
        <v>0.68681919265824576</v>
      </c>
    </row>
    <row r="19" spans="1:9" x14ac:dyDescent="0.2">
      <c r="A19" s="391"/>
      <c r="B19" s="393" t="s">
        <v>563</v>
      </c>
      <c r="C19" s="392">
        <v>328.41793999999999</v>
      </c>
      <c r="D19" s="73">
        <v>250.66406850602201</v>
      </c>
      <c r="E19" s="144">
        <v>2392.1853099999998</v>
      </c>
      <c r="F19" s="73">
        <v>36.476898487355207</v>
      </c>
      <c r="G19" s="524">
        <v>3936.9941099999992</v>
      </c>
      <c r="H19" s="531">
        <v>15.302346076775407</v>
      </c>
      <c r="I19" s="395">
        <v>6.4365574239176535</v>
      </c>
    </row>
    <row r="20" spans="1:9" x14ac:dyDescent="0.2">
      <c r="A20" s="391"/>
      <c r="B20" s="393" t="s">
        <v>207</v>
      </c>
      <c r="C20" s="392">
        <v>203.322</v>
      </c>
      <c r="D20" s="142" t="s">
        <v>142</v>
      </c>
      <c r="E20" s="144">
        <v>985.67002999999988</v>
      </c>
      <c r="F20" s="73">
        <v>89.809145789930341</v>
      </c>
      <c r="G20" s="524">
        <v>1497.3744900000002</v>
      </c>
      <c r="H20" s="531">
        <v>-9.1530145874872009</v>
      </c>
      <c r="I20" s="395">
        <v>2.4480445285691355</v>
      </c>
    </row>
    <row r="21" spans="1:9" x14ac:dyDescent="0.2">
      <c r="A21" s="640"/>
      <c r="B21" s="393" t="s">
        <v>208</v>
      </c>
      <c r="C21" s="392">
        <v>0</v>
      </c>
      <c r="D21" s="142" t="s">
        <v>142</v>
      </c>
      <c r="E21" s="144">
        <v>283.37362000000002</v>
      </c>
      <c r="F21" s="531">
        <v>-69.941729577903232</v>
      </c>
      <c r="G21" s="524">
        <v>444.96462000000002</v>
      </c>
      <c r="H21" s="531">
        <v>-62.002043837739727</v>
      </c>
      <c r="I21" s="395">
        <v>0.72746878664791759</v>
      </c>
    </row>
    <row r="22" spans="1:9" x14ac:dyDescent="0.2">
      <c r="A22" s="640"/>
      <c r="B22" s="393" t="s">
        <v>209</v>
      </c>
      <c r="C22" s="392">
        <v>0</v>
      </c>
      <c r="D22" s="142" t="s">
        <v>142</v>
      </c>
      <c r="E22" s="144">
        <v>0</v>
      </c>
      <c r="F22" s="531">
        <v>-100</v>
      </c>
      <c r="G22" s="144">
        <v>0</v>
      </c>
      <c r="H22" s="531">
        <v>-100</v>
      </c>
      <c r="I22" s="475">
        <v>0</v>
      </c>
    </row>
    <row r="23" spans="1:9" x14ac:dyDescent="0.2">
      <c r="A23" s="490" t="s">
        <v>442</v>
      </c>
      <c r="B23" s="146"/>
      <c r="C23" s="146">
        <v>759.28801999999996</v>
      </c>
      <c r="D23" s="147">
        <v>219.61935188692681</v>
      </c>
      <c r="E23" s="146">
        <v>5344.1866199999995</v>
      </c>
      <c r="F23" s="527">
        <v>2.5849073440132027</v>
      </c>
      <c r="G23" s="528">
        <v>9364.838920000002</v>
      </c>
      <c r="H23" s="527">
        <v>-7.1055515261530342</v>
      </c>
      <c r="I23" s="529">
        <v>15.310493688881593</v>
      </c>
    </row>
    <row r="24" spans="1:9" x14ac:dyDescent="0.2">
      <c r="A24" s="640"/>
      <c r="B24" s="393" t="s">
        <v>210</v>
      </c>
      <c r="C24" s="392">
        <v>364.32981000000001</v>
      </c>
      <c r="D24" s="73">
        <v>-27.337914732086414</v>
      </c>
      <c r="E24" s="144">
        <v>2347.9698600000002</v>
      </c>
      <c r="F24" s="73">
        <v>-19.560541262688314</v>
      </c>
      <c r="G24" s="524">
        <v>4202.2233099999994</v>
      </c>
      <c r="H24" s="531">
        <v>-9.2350451219005123</v>
      </c>
      <c r="I24" s="395">
        <v>6.870178335862513</v>
      </c>
    </row>
    <row r="25" spans="1:9" x14ac:dyDescent="0.2">
      <c r="A25" s="640"/>
      <c r="B25" s="393" t="s">
        <v>240</v>
      </c>
      <c r="C25" s="392">
        <v>0</v>
      </c>
      <c r="D25" s="142">
        <v>-100</v>
      </c>
      <c r="E25" s="144">
        <v>0</v>
      </c>
      <c r="F25" s="531">
        <v>-100</v>
      </c>
      <c r="G25" s="524">
        <v>123.85111999999999</v>
      </c>
      <c r="H25" s="531">
        <v>-34.333533008487407</v>
      </c>
      <c r="I25" s="395">
        <v>0.20248311875084726</v>
      </c>
    </row>
    <row r="26" spans="1:9" x14ac:dyDescent="0.2">
      <c r="A26" s="640"/>
      <c r="B26" s="393" t="s">
        <v>211</v>
      </c>
      <c r="C26" s="392">
        <v>421.19445999999994</v>
      </c>
      <c r="D26" s="142">
        <v>-6.8971342154260817</v>
      </c>
      <c r="E26" s="144">
        <v>1844.8003199999996</v>
      </c>
      <c r="F26" s="531">
        <v>-35.421476675684026</v>
      </c>
      <c r="G26" s="524">
        <v>4200.6061499999996</v>
      </c>
      <c r="H26" s="531">
        <v>-7.7903996358579946</v>
      </c>
      <c r="I26" s="395">
        <v>6.8675344550456163</v>
      </c>
    </row>
    <row r="27" spans="1:9" x14ac:dyDescent="0.2">
      <c r="A27" s="490" t="s">
        <v>340</v>
      </c>
      <c r="B27" s="146"/>
      <c r="C27" s="146">
        <v>785.52426999999989</v>
      </c>
      <c r="D27" s="147">
        <v>-21.916650135144643</v>
      </c>
      <c r="E27" s="146">
        <v>4192.7701799999995</v>
      </c>
      <c r="F27" s="527">
        <v>-29.701188962415298</v>
      </c>
      <c r="G27" s="528">
        <v>8526.6805800000002</v>
      </c>
      <c r="H27" s="527">
        <v>-9.0379716431303461</v>
      </c>
      <c r="I27" s="529">
        <v>13.940195909658978</v>
      </c>
    </row>
    <row r="28" spans="1:9" x14ac:dyDescent="0.2">
      <c r="A28" s="391"/>
      <c r="B28" s="393" t="s">
        <v>212</v>
      </c>
      <c r="C28" s="392">
        <v>268.65298999999999</v>
      </c>
      <c r="D28" s="142">
        <v>-34.493493921849044</v>
      </c>
      <c r="E28" s="144">
        <v>1747.38804</v>
      </c>
      <c r="F28" s="142">
        <v>110.58965410322176</v>
      </c>
      <c r="G28" s="144">
        <v>3233.2659099999996</v>
      </c>
      <c r="H28" s="142">
        <v>159.76585749173375</v>
      </c>
      <c r="I28" s="395">
        <v>5.2860383112207314</v>
      </c>
    </row>
    <row r="29" spans="1:9" x14ac:dyDescent="0.2">
      <c r="A29" s="391"/>
      <c r="B29" s="393" t="s">
        <v>213</v>
      </c>
      <c r="C29" s="392">
        <v>153.12130999999999</v>
      </c>
      <c r="D29" s="142">
        <v>-41.143894298229014</v>
      </c>
      <c r="E29" s="144">
        <v>1446.90452</v>
      </c>
      <c r="F29" s="142">
        <v>-28.499127093148282</v>
      </c>
      <c r="G29" s="144">
        <v>2594.8723100000002</v>
      </c>
      <c r="H29" s="142">
        <v>-17.905838773433274</v>
      </c>
      <c r="I29" s="500">
        <v>4.2423341677412001</v>
      </c>
    </row>
    <row r="30" spans="1:9" x14ac:dyDescent="0.2">
      <c r="A30" s="391"/>
      <c r="B30" s="393" t="s">
        <v>214</v>
      </c>
      <c r="C30" s="392">
        <v>0</v>
      </c>
      <c r="D30" s="142" t="s">
        <v>142</v>
      </c>
      <c r="E30" s="144">
        <v>0</v>
      </c>
      <c r="F30" s="142">
        <v>-100</v>
      </c>
      <c r="G30" s="144">
        <v>0</v>
      </c>
      <c r="H30" s="142">
        <v>-100</v>
      </c>
      <c r="I30" s="475">
        <v>0</v>
      </c>
    </row>
    <row r="31" spans="1:9" x14ac:dyDescent="0.2">
      <c r="A31" s="391"/>
      <c r="B31" s="393" t="s">
        <v>215</v>
      </c>
      <c r="C31" s="392">
        <v>0</v>
      </c>
      <c r="D31" s="142" t="s">
        <v>142</v>
      </c>
      <c r="E31" s="144">
        <v>65.257360000000006</v>
      </c>
      <c r="F31" s="142" t="s">
        <v>142</v>
      </c>
      <c r="G31" s="144">
        <v>65.257360000000006</v>
      </c>
      <c r="H31" s="142" t="s">
        <v>142</v>
      </c>
      <c r="I31" s="475">
        <v>0.10668869021327214</v>
      </c>
    </row>
    <row r="32" spans="1:9" x14ac:dyDescent="0.2">
      <c r="A32" s="391"/>
      <c r="B32" s="393" t="s">
        <v>626</v>
      </c>
      <c r="C32" s="392">
        <v>0</v>
      </c>
      <c r="D32" s="142" t="s">
        <v>142</v>
      </c>
      <c r="E32" s="144">
        <v>0</v>
      </c>
      <c r="F32" s="142">
        <v>-100</v>
      </c>
      <c r="G32" s="144">
        <v>0</v>
      </c>
      <c r="H32" s="142">
        <v>-100</v>
      </c>
      <c r="I32" s="475">
        <v>0</v>
      </c>
    </row>
    <row r="33" spans="1:9" x14ac:dyDescent="0.2">
      <c r="A33" s="391"/>
      <c r="B33" s="393" t="s">
        <v>665</v>
      </c>
      <c r="C33" s="392">
        <v>0</v>
      </c>
      <c r="D33" s="142" t="s">
        <v>142</v>
      </c>
      <c r="E33" s="144">
        <v>0</v>
      </c>
      <c r="F33" s="73">
        <v>-100</v>
      </c>
      <c r="G33" s="144">
        <v>0</v>
      </c>
      <c r="H33" s="531">
        <v>-100</v>
      </c>
      <c r="I33" s="475">
        <v>0</v>
      </c>
    </row>
    <row r="34" spans="1:9" x14ac:dyDescent="0.2">
      <c r="A34" s="640"/>
      <c r="B34" s="393" t="s">
        <v>546</v>
      </c>
      <c r="C34" s="392">
        <v>140.0232</v>
      </c>
      <c r="D34" s="142">
        <v>0.32377716622256497</v>
      </c>
      <c r="E34" s="144">
        <v>649.72296000000006</v>
      </c>
      <c r="F34" s="73">
        <v>-32.125902388295081</v>
      </c>
      <c r="G34" s="144">
        <v>930.8253400000001</v>
      </c>
      <c r="H34" s="531">
        <v>-37.540183172048174</v>
      </c>
      <c r="I34" s="475">
        <v>1.5217982514451045</v>
      </c>
    </row>
    <row r="35" spans="1:9" x14ac:dyDescent="0.2">
      <c r="A35" s="640"/>
      <c r="B35" s="393" t="s">
        <v>216</v>
      </c>
      <c r="C35" s="392">
        <v>374.67938000000004</v>
      </c>
      <c r="D35" s="142">
        <v>113.56450336395429</v>
      </c>
      <c r="E35" s="144">
        <v>2405.9773</v>
      </c>
      <c r="F35" s="73">
        <v>-14.440284790083727</v>
      </c>
      <c r="G35" s="144">
        <v>4591.3522099999991</v>
      </c>
      <c r="H35" s="531">
        <v>-6.3957264664161739</v>
      </c>
      <c r="I35" s="475">
        <v>7.506361789577638</v>
      </c>
    </row>
    <row r="36" spans="1:9" x14ac:dyDescent="0.2">
      <c r="A36" s="640"/>
      <c r="B36" s="393" t="s">
        <v>217</v>
      </c>
      <c r="C36" s="392">
        <v>527.65285000000006</v>
      </c>
      <c r="D36" s="142">
        <v>-6.6723703545788622</v>
      </c>
      <c r="E36" s="144">
        <v>3678.1834600000002</v>
      </c>
      <c r="F36" s="531">
        <v>-33.582905179167192</v>
      </c>
      <c r="G36" s="524">
        <v>6262.9197700000004</v>
      </c>
      <c r="H36" s="531">
        <v>-35.945126052626932</v>
      </c>
      <c r="I36" s="395">
        <v>10.23919305304578</v>
      </c>
    </row>
    <row r="37" spans="1:9" x14ac:dyDescent="0.2">
      <c r="A37" s="640"/>
      <c r="B37" s="393" t="s">
        <v>218</v>
      </c>
      <c r="C37" s="392">
        <v>0</v>
      </c>
      <c r="D37" s="142" t="s">
        <v>142</v>
      </c>
      <c r="E37" s="144">
        <v>0</v>
      </c>
      <c r="F37" s="531">
        <v>-100</v>
      </c>
      <c r="G37" s="144">
        <v>22.86525</v>
      </c>
      <c r="H37" s="531">
        <v>-80.305391009726776</v>
      </c>
      <c r="I37" s="345">
        <v>3.7382198328265503E-2</v>
      </c>
    </row>
    <row r="38" spans="1:9" x14ac:dyDescent="0.2">
      <c r="A38" s="640"/>
      <c r="B38" s="393" t="s">
        <v>219</v>
      </c>
      <c r="C38" s="392">
        <v>0</v>
      </c>
      <c r="D38" s="142" t="s">
        <v>142</v>
      </c>
      <c r="E38" s="144">
        <v>0</v>
      </c>
      <c r="F38" s="531" t="s">
        <v>142</v>
      </c>
      <c r="G38" s="144">
        <v>0</v>
      </c>
      <c r="H38" s="531">
        <v>-100</v>
      </c>
      <c r="I38" s="392">
        <v>0</v>
      </c>
    </row>
    <row r="39" spans="1:9" x14ac:dyDescent="0.2">
      <c r="A39" s="490" t="s">
        <v>443</v>
      </c>
      <c r="B39" s="146"/>
      <c r="C39" s="146">
        <v>1464.1297300000001</v>
      </c>
      <c r="D39" s="147">
        <v>-5.5806902122272168</v>
      </c>
      <c r="E39" s="146">
        <v>9993.4336400000011</v>
      </c>
      <c r="F39" s="527">
        <v>-22.531764423924276</v>
      </c>
      <c r="G39" s="528">
        <v>17701.35815</v>
      </c>
      <c r="H39" s="527">
        <v>-21.170246274465136</v>
      </c>
      <c r="I39" s="529">
        <v>28.939796461571994</v>
      </c>
    </row>
    <row r="40" spans="1:9" x14ac:dyDescent="0.2">
      <c r="A40" s="150" t="s">
        <v>186</v>
      </c>
      <c r="B40" s="150"/>
      <c r="C40" s="150">
        <v>5529.4347400000006</v>
      </c>
      <c r="D40" s="675">
        <v>-9.8271710970277049</v>
      </c>
      <c r="E40" s="150">
        <v>35791.230949999997</v>
      </c>
      <c r="F40" s="667">
        <v>-6.3562217333146789</v>
      </c>
      <c r="G40" s="150">
        <v>61166.145980000001</v>
      </c>
      <c r="H40" s="739">
        <v>-3.0506184190161307</v>
      </c>
      <c r="I40" s="668">
        <v>100</v>
      </c>
    </row>
    <row r="41" spans="1:9" x14ac:dyDescent="0.2">
      <c r="A41" s="151" t="s">
        <v>526</v>
      </c>
      <c r="B41" s="476"/>
      <c r="C41" s="152">
        <v>2488.1085400000002</v>
      </c>
      <c r="D41" s="532">
        <v>-16.829461992792403</v>
      </c>
      <c r="E41" s="152">
        <v>14773.745149999999</v>
      </c>
      <c r="F41" s="532">
        <v>-21.0111661015438</v>
      </c>
      <c r="G41" s="152">
        <v>27085.077379999999</v>
      </c>
      <c r="H41" s="532">
        <v>-12.40854905835765</v>
      </c>
      <c r="I41" s="533">
        <v>44.28115740503943</v>
      </c>
    </row>
    <row r="42" spans="1:9" x14ac:dyDescent="0.2">
      <c r="A42" s="151" t="s">
        <v>527</v>
      </c>
      <c r="B42" s="476"/>
      <c r="C42" s="152">
        <v>3041.3262000000004</v>
      </c>
      <c r="D42" s="532">
        <v>-3.1568644641507904</v>
      </c>
      <c r="E42" s="152">
        <v>21017.485799999999</v>
      </c>
      <c r="F42" s="532">
        <v>7.6879236081607942</v>
      </c>
      <c r="G42" s="152">
        <v>34081.068599999999</v>
      </c>
      <c r="H42" s="532">
        <v>5.9446473292497739</v>
      </c>
      <c r="I42" s="533">
        <v>55.718842594960563</v>
      </c>
    </row>
    <row r="43" spans="1:9" s="1" customFormat="1" x14ac:dyDescent="0.2">
      <c r="A43" s="153" t="s">
        <v>528</v>
      </c>
      <c r="B43" s="477"/>
      <c r="C43" s="154">
        <v>2083.93532</v>
      </c>
      <c r="D43" s="534">
        <v>21.17492810132288</v>
      </c>
      <c r="E43" s="154">
        <v>13228.7235</v>
      </c>
      <c r="F43" s="534">
        <v>12.468568824441427</v>
      </c>
      <c r="G43" s="154">
        <v>20626.839930000002</v>
      </c>
      <c r="H43" s="534">
        <v>7.7109144411625419</v>
      </c>
      <c r="I43" s="535">
        <v>33.722641175961179</v>
      </c>
    </row>
    <row r="44" spans="1:9" s="1" customFormat="1" x14ac:dyDescent="0.2">
      <c r="A44" s="153" t="s">
        <v>529</v>
      </c>
      <c r="B44" s="477"/>
      <c r="C44" s="154">
        <v>3445.4994200000006</v>
      </c>
      <c r="D44" s="534">
        <v>-21.910895886378405</v>
      </c>
      <c r="E44" s="154">
        <v>22562.507449999997</v>
      </c>
      <c r="F44" s="534">
        <v>-14.724810970857986</v>
      </c>
      <c r="G44" s="154">
        <v>40539.306049999999</v>
      </c>
      <c r="H44" s="534">
        <v>-7.7407058519987348</v>
      </c>
      <c r="I44" s="535">
        <v>66.277358824038828</v>
      </c>
    </row>
    <row r="45" spans="1:9" s="1" customFormat="1" x14ac:dyDescent="0.2">
      <c r="A45" s="708" t="s">
        <v>680</v>
      </c>
      <c r="B45" s="709"/>
      <c r="C45" s="727">
        <v>16.82</v>
      </c>
      <c r="D45" s="715">
        <v>-49.32226819306468</v>
      </c>
      <c r="E45" s="483">
        <v>187.21281999999999</v>
      </c>
      <c r="F45" s="710">
        <v>-51.207317275315432</v>
      </c>
      <c r="G45" s="483">
        <v>420.10083000000003</v>
      </c>
      <c r="H45" s="710">
        <v>-44.83708720962219</v>
      </c>
      <c r="I45" s="711">
        <v>0.68681919265824576</v>
      </c>
    </row>
    <row r="46" spans="1:9" s="1" customFormat="1" x14ac:dyDescent="0.2">
      <c r="A46" s="80" t="s">
        <v>479</v>
      </c>
      <c r="I46" s="79" t="s">
        <v>220</v>
      </c>
    </row>
    <row r="47" spans="1:9" s="1" customFormat="1" x14ac:dyDescent="0.2">
      <c r="A47" s="432"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07" priority="18" stopIfTrue="1" operator="equal">
      <formula>0</formula>
    </cfRule>
    <cfRule type="cellIs" dxfId="106" priority="19" operator="between">
      <formula>0</formula>
      <formula>0.5</formula>
    </cfRule>
    <cfRule type="cellIs" dxfId="105" priority="20" operator="between">
      <formula>0</formula>
      <formula>0.49</formula>
    </cfRule>
  </conditionalFormatting>
  <conditionalFormatting sqref="F18:F35">
    <cfRule type="cellIs" dxfId="104" priority="28" stopIfTrue="1" operator="equal">
      <formula>0</formula>
    </cfRule>
    <cfRule type="cellIs" dxfId="103" priority="29" operator="between">
      <formula>0</formula>
      <formula>0.5</formula>
    </cfRule>
    <cfRule type="cellIs" dxfId="102" priority="30" operator="between">
      <formula>0</formula>
      <formula>0.49</formula>
    </cfRule>
  </conditionalFormatting>
  <conditionalFormatting sqref="F23:F24">
    <cfRule type="cellIs" dxfId="101" priority="14" operator="between">
      <formula>0</formula>
      <formula>0.5</formula>
    </cfRule>
    <cfRule type="cellIs" dxfId="100" priority="15" operator="between">
      <formula>0</formula>
      <formula>0.49</formula>
    </cfRule>
  </conditionalFormatting>
  <conditionalFormatting sqref="I37">
    <cfRule type="cellIs" dxfId="99" priority="1" operator="between">
      <formula>0</formula>
      <formula>0.5</formula>
    </cfRule>
    <cfRule type="cellIs" dxfId="98" priority="2" operator="between">
      <formula>0</formula>
      <formula>0.49</formula>
    </cfRule>
  </conditionalFormatting>
  <conditionalFormatting sqref="I39:I41">
    <cfRule type="cellIs" dxfId="97" priority="24" operator="between">
      <formula>0</formula>
      <formula>0.5</formula>
    </cfRule>
    <cfRule type="cellIs" dxfId="96" priority="25"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4">
        <f>INDICE!A3</f>
        <v>45108</v>
      </c>
      <c r="C3" s="785"/>
      <c r="D3" s="785" t="s">
        <v>115</v>
      </c>
      <c r="E3" s="785"/>
      <c r="F3" s="785" t="s">
        <v>116</v>
      </c>
      <c r="G3" s="785"/>
      <c r="H3" s="1"/>
    </row>
    <row r="4" spans="1:8" x14ac:dyDescent="0.2">
      <c r="A4" s="66"/>
      <c r="B4" s="612" t="s">
        <v>56</v>
      </c>
      <c r="C4" s="612" t="s">
        <v>449</v>
      </c>
      <c r="D4" s="612" t="s">
        <v>56</v>
      </c>
      <c r="E4" s="612" t="s">
        <v>449</v>
      </c>
      <c r="F4" s="612" t="s">
        <v>56</v>
      </c>
      <c r="G4" s="613" t="s">
        <v>449</v>
      </c>
      <c r="H4" s="1"/>
    </row>
    <row r="5" spans="1:8" x14ac:dyDescent="0.2">
      <c r="A5" s="157" t="s">
        <v>8</v>
      </c>
      <c r="B5" s="396">
        <v>69.444437012735108</v>
      </c>
      <c r="C5" s="479">
        <v>-38.855427364463765</v>
      </c>
      <c r="D5" s="396">
        <v>69.52172603585872</v>
      </c>
      <c r="E5" s="479">
        <v>-29.310831126100801</v>
      </c>
      <c r="F5" s="396">
        <v>80.916853795448404</v>
      </c>
      <c r="G5" s="479">
        <v>-4.593642962992873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84">
        <f>INDICE!A3</f>
        <v>45108</v>
      </c>
      <c r="C3" s="785"/>
      <c r="D3" s="785" t="s">
        <v>115</v>
      </c>
      <c r="E3" s="785"/>
      <c r="F3" s="785" t="s">
        <v>116</v>
      </c>
      <c r="G3" s="785"/>
      <c r="H3" s="785"/>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0">
        <v>122.514</v>
      </c>
      <c r="C6" s="398">
        <v>145.34695103634724</v>
      </c>
      <c r="D6" s="237">
        <v>637.07899999999995</v>
      </c>
      <c r="E6" s="398">
        <v>27.409684335151891</v>
      </c>
      <c r="F6" s="237">
        <v>1166.1069999999997</v>
      </c>
      <c r="G6" s="398">
        <v>38.09348995124536</v>
      </c>
      <c r="H6" s="398">
        <v>6.301516996944474</v>
      </c>
    </row>
    <row r="7" spans="1:8" x14ac:dyDescent="0.2">
      <c r="A7" s="1" t="s">
        <v>48</v>
      </c>
      <c r="B7" s="460">
        <v>49.748999999999995</v>
      </c>
      <c r="C7" s="401">
        <v>13.053062152028161</v>
      </c>
      <c r="D7" s="460">
        <v>339.31999999999994</v>
      </c>
      <c r="E7" s="401">
        <v>-36.324928268902028</v>
      </c>
      <c r="F7" s="237">
        <v>602.97699999999998</v>
      </c>
      <c r="G7" s="398">
        <v>-5.7818994343573298</v>
      </c>
      <c r="H7" s="398">
        <v>3.25842295283931</v>
      </c>
    </row>
    <row r="8" spans="1:8" x14ac:dyDescent="0.2">
      <c r="A8" s="1" t="s">
        <v>49</v>
      </c>
      <c r="B8" s="460">
        <v>221.47200000000001</v>
      </c>
      <c r="C8" s="401">
        <v>103.71610434526657</v>
      </c>
      <c r="D8" s="237">
        <v>910.66099999999994</v>
      </c>
      <c r="E8" s="398">
        <v>20.64323735688982</v>
      </c>
      <c r="F8" s="237">
        <v>1699.1939999999997</v>
      </c>
      <c r="G8" s="398">
        <v>36.438596392618834</v>
      </c>
      <c r="H8" s="398">
        <v>9.1822618954401864</v>
      </c>
    </row>
    <row r="9" spans="1:8" x14ac:dyDescent="0.2">
      <c r="A9" s="1" t="s">
        <v>122</v>
      </c>
      <c r="B9" s="460">
        <v>511.01799999999997</v>
      </c>
      <c r="C9" s="398">
        <v>-7.7679733312637582</v>
      </c>
      <c r="D9" s="237">
        <v>4125.4569999999994</v>
      </c>
      <c r="E9" s="398">
        <v>9.3014937805728692</v>
      </c>
      <c r="F9" s="237">
        <v>7116.4400000000005</v>
      </c>
      <c r="G9" s="398">
        <v>-1.2932065185730934</v>
      </c>
      <c r="H9" s="398">
        <v>38.456477508269437</v>
      </c>
    </row>
    <row r="10" spans="1:8" x14ac:dyDescent="0.2">
      <c r="A10" s="1" t="s">
        <v>123</v>
      </c>
      <c r="B10" s="460">
        <v>409.62200000000001</v>
      </c>
      <c r="C10" s="398">
        <v>-30.154773211292639</v>
      </c>
      <c r="D10" s="237">
        <v>3182.9030000000002</v>
      </c>
      <c r="E10" s="398">
        <v>-11.678593518515175</v>
      </c>
      <c r="F10" s="237">
        <v>5777.2349999999997</v>
      </c>
      <c r="G10" s="398">
        <v>5.5514477974590655</v>
      </c>
      <c r="H10" s="398">
        <v>31.219557508738493</v>
      </c>
    </row>
    <row r="11" spans="1:8" x14ac:dyDescent="0.2">
      <c r="A11" s="1" t="s">
        <v>225</v>
      </c>
      <c r="B11" s="460">
        <v>140.83100000000002</v>
      </c>
      <c r="C11" s="398">
        <v>9.9237415799620887</v>
      </c>
      <c r="D11" s="237">
        <v>1244.0949999999998</v>
      </c>
      <c r="E11" s="398">
        <v>-13.538046261952779</v>
      </c>
      <c r="F11" s="237">
        <v>2143.2260000000001</v>
      </c>
      <c r="G11" s="398">
        <v>-3.392534287977103</v>
      </c>
      <c r="H11" s="398">
        <v>11.58176313776808</v>
      </c>
    </row>
    <row r="12" spans="1:8" x14ac:dyDescent="0.2">
      <c r="A12" s="168" t="s">
        <v>226</v>
      </c>
      <c r="B12" s="461">
        <v>1455.2060000000001</v>
      </c>
      <c r="C12" s="170">
        <v>-1.0939297941073634</v>
      </c>
      <c r="D12" s="169">
        <v>10439.514999999999</v>
      </c>
      <c r="E12" s="170">
        <v>-1.5586238086059929</v>
      </c>
      <c r="F12" s="169">
        <v>18505.179000000004</v>
      </c>
      <c r="G12" s="170">
        <v>4.9560975244553056</v>
      </c>
      <c r="H12" s="170">
        <v>100</v>
      </c>
    </row>
    <row r="13" spans="1:8" x14ac:dyDescent="0.2">
      <c r="A13" s="145" t="s">
        <v>227</v>
      </c>
      <c r="B13" s="462"/>
      <c r="C13" s="172"/>
      <c r="D13" s="171"/>
      <c r="E13" s="172"/>
      <c r="F13" s="171"/>
      <c r="G13" s="172"/>
      <c r="H13" s="172"/>
    </row>
    <row r="14" spans="1:8" x14ac:dyDescent="0.2">
      <c r="A14" s="1" t="s">
        <v>410</v>
      </c>
      <c r="B14" s="460">
        <v>38.621000000000002</v>
      </c>
      <c r="C14" s="716">
        <v>-13.164403273675685</v>
      </c>
      <c r="D14" s="237">
        <v>256.79399999999998</v>
      </c>
      <c r="E14" s="398">
        <v>-16.690781918103305</v>
      </c>
      <c r="F14" s="237">
        <v>476.32100000000003</v>
      </c>
      <c r="G14" s="398">
        <v>-13.809582402947301</v>
      </c>
      <c r="H14" s="398">
        <v>2.4739545055513763</v>
      </c>
    </row>
    <row r="15" spans="1:8" x14ac:dyDescent="0.2">
      <c r="A15" s="1" t="s">
        <v>48</v>
      </c>
      <c r="B15" s="460">
        <v>295.21699999999998</v>
      </c>
      <c r="C15" s="398">
        <v>-30.246015131395531</v>
      </c>
      <c r="D15" s="237">
        <v>2478.52</v>
      </c>
      <c r="E15" s="398">
        <v>-8.1576200398196583</v>
      </c>
      <c r="F15" s="237">
        <v>4007.2749999999996</v>
      </c>
      <c r="G15" s="398">
        <v>-15.154159204083332</v>
      </c>
      <c r="H15" s="398">
        <v>20.813308758659371</v>
      </c>
    </row>
    <row r="16" spans="1:8" x14ac:dyDescent="0.2">
      <c r="A16" s="1" t="s">
        <v>49</v>
      </c>
      <c r="B16" s="460">
        <v>55.499000000000002</v>
      </c>
      <c r="C16" s="472">
        <v>85.516111779649691</v>
      </c>
      <c r="D16" s="237">
        <v>350.06099999999998</v>
      </c>
      <c r="E16" s="398">
        <v>64.290809765621319</v>
      </c>
      <c r="F16" s="237">
        <v>536.99799999999993</v>
      </c>
      <c r="G16" s="398">
        <v>-21.769672742529512</v>
      </c>
      <c r="H16" s="398">
        <v>2.7891036120013135</v>
      </c>
    </row>
    <row r="17" spans="1:8" x14ac:dyDescent="0.2">
      <c r="A17" s="1" t="s">
        <v>122</v>
      </c>
      <c r="B17" s="460">
        <v>690.14099999999996</v>
      </c>
      <c r="C17" s="398">
        <v>13.720827916219688</v>
      </c>
      <c r="D17" s="237">
        <v>3966.1199999999994</v>
      </c>
      <c r="E17" s="398">
        <v>-5.1062127470609324</v>
      </c>
      <c r="F17" s="237">
        <v>7035.1309999999985</v>
      </c>
      <c r="G17" s="398">
        <v>-15.580086007110832</v>
      </c>
      <c r="H17" s="398">
        <v>36.539631959527618</v>
      </c>
    </row>
    <row r="18" spans="1:8" x14ac:dyDescent="0.2">
      <c r="A18" s="1" t="s">
        <v>123</v>
      </c>
      <c r="B18" s="460">
        <v>116.56199999999998</v>
      </c>
      <c r="C18" s="398">
        <v>-2.4177480117203896</v>
      </c>
      <c r="D18" s="237">
        <v>1177.5</v>
      </c>
      <c r="E18" s="398">
        <v>-20.65406655489728</v>
      </c>
      <c r="F18" s="237">
        <v>1728.2460000000001</v>
      </c>
      <c r="G18" s="398">
        <v>-27.810961815429529</v>
      </c>
      <c r="H18" s="398">
        <v>8.9763037497845861</v>
      </c>
    </row>
    <row r="19" spans="1:8" x14ac:dyDescent="0.2">
      <c r="A19" s="1" t="s">
        <v>225</v>
      </c>
      <c r="B19" s="460">
        <v>461.846</v>
      </c>
      <c r="C19" s="398">
        <v>-12.911991039389337</v>
      </c>
      <c r="D19" s="237">
        <v>3161.7270000000003</v>
      </c>
      <c r="E19" s="398">
        <v>-10.312359496378274</v>
      </c>
      <c r="F19" s="237">
        <v>5469.4549999999999</v>
      </c>
      <c r="G19" s="398">
        <v>-5.3014320300392468</v>
      </c>
      <c r="H19" s="398">
        <v>28.407697414475745</v>
      </c>
    </row>
    <row r="20" spans="1:8" x14ac:dyDescent="0.2">
      <c r="A20" s="173" t="s">
        <v>228</v>
      </c>
      <c r="B20" s="463">
        <v>1657.8860000000002</v>
      </c>
      <c r="C20" s="175">
        <v>-5.4938201933348347</v>
      </c>
      <c r="D20" s="174">
        <v>11390.722</v>
      </c>
      <c r="E20" s="175">
        <v>-8.2044247336888354</v>
      </c>
      <c r="F20" s="174">
        <v>19253.425999999996</v>
      </c>
      <c r="G20" s="175">
        <v>-14.296957032846775</v>
      </c>
      <c r="H20" s="175">
        <v>100</v>
      </c>
    </row>
    <row r="21" spans="1:8" x14ac:dyDescent="0.2">
      <c r="A21" s="145" t="s">
        <v>454</v>
      </c>
      <c r="B21" s="464"/>
      <c r="C21" s="400"/>
      <c r="D21" s="399"/>
      <c r="E21" s="400"/>
      <c r="F21" s="399"/>
      <c r="G21" s="400"/>
      <c r="H21" s="400"/>
    </row>
    <row r="22" spans="1:8" x14ac:dyDescent="0.2">
      <c r="A22" s="1" t="s">
        <v>410</v>
      </c>
      <c r="B22" s="460">
        <v>-83.893000000000001</v>
      </c>
      <c r="C22" s="398">
        <v>1436.7832936435234</v>
      </c>
      <c r="D22" s="237">
        <v>-380.28499999999997</v>
      </c>
      <c r="E22" s="398">
        <v>98.290246217058836</v>
      </c>
      <c r="F22" s="237">
        <v>-689.78599999999972</v>
      </c>
      <c r="G22" s="398">
        <v>136.39404376360099</v>
      </c>
      <c r="H22" s="401" t="s">
        <v>455</v>
      </c>
    </row>
    <row r="23" spans="1:8" x14ac:dyDescent="0.2">
      <c r="A23" s="1" t="s">
        <v>48</v>
      </c>
      <c r="B23" s="460">
        <v>245.46799999999999</v>
      </c>
      <c r="C23" s="398">
        <v>-35.270462342539062</v>
      </c>
      <c r="D23" s="237">
        <v>2139.1999999999998</v>
      </c>
      <c r="E23" s="398">
        <v>-1.2269978307986</v>
      </c>
      <c r="F23" s="237">
        <v>3404.2979999999998</v>
      </c>
      <c r="G23" s="398">
        <v>-16.62318177175904</v>
      </c>
      <c r="H23" s="401" t="s">
        <v>455</v>
      </c>
    </row>
    <row r="24" spans="1:8" x14ac:dyDescent="0.2">
      <c r="A24" s="1" t="s">
        <v>49</v>
      </c>
      <c r="B24" s="460">
        <v>-165.97300000000001</v>
      </c>
      <c r="C24" s="401">
        <v>110.62563451776649</v>
      </c>
      <c r="D24" s="237">
        <v>-560.59999999999991</v>
      </c>
      <c r="E24" s="398">
        <v>3.4767906320833459</v>
      </c>
      <c r="F24" s="237">
        <v>-1162.1959999999999</v>
      </c>
      <c r="G24" s="398">
        <v>107.92151123785465</v>
      </c>
      <c r="H24" s="401" t="s">
        <v>455</v>
      </c>
    </row>
    <row r="25" spans="1:8" x14ac:dyDescent="0.2">
      <c r="A25" s="1" t="s">
        <v>122</v>
      </c>
      <c r="B25" s="460">
        <v>179.12299999999999</v>
      </c>
      <c r="C25" s="398">
        <v>239.14533474704612</v>
      </c>
      <c r="D25" s="237">
        <v>-159.33699999999999</v>
      </c>
      <c r="E25" s="398">
        <v>-139.32761203792145</v>
      </c>
      <c r="F25" s="237">
        <v>-81.309000000002015</v>
      </c>
      <c r="G25" s="398">
        <v>-107.23504899801677</v>
      </c>
      <c r="H25" s="401" t="s">
        <v>455</v>
      </c>
    </row>
    <row r="26" spans="1:8" x14ac:dyDescent="0.2">
      <c r="A26" s="1" t="s">
        <v>123</v>
      </c>
      <c r="B26" s="460">
        <v>-293.06000000000006</v>
      </c>
      <c r="C26" s="398">
        <v>-37.249074452754805</v>
      </c>
      <c r="D26" s="237">
        <v>-2005.4030000000002</v>
      </c>
      <c r="E26" s="398">
        <v>-5.3950319964713094</v>
      </c>
      <c r="F26" s="237">
        <v>-4048.9889999999996</v>
      </c>
      <c r="G26" s="398">
        <v>31.489413108773377</v>
      </c>
      <c r="H26" s="401" t="s">
        <v>455</v>
      </c>
    </row>
    <row r="27" spans="1:8" x14ac:dyDescent="0.2">
      <c r="A27" s="1" t="s">
        <v>225</v>
      </c>
      <c r="B27" s="460">
        <v>321.01499999999999</v>
      </c>
      <c r="C27" s="398">
        <v>-20.186025002237663</v>
      </c>
      <c r="D27" s="237">
        <v>1917.6320000000005</v>
      </c>
      <c r="E27" s="398">
        <v>-8.0877235699098406</v>
      </c>
      <c r="F27" s="237">
        <v>3326.2289999999998</v>
      </c>
      <c r="G27" s="398">
        <v>-6.4919522832553547</v>
      </c>
      <c r="H27" s="401" t="s">
        <v>455</v>
      </c>
    </row>
    <row r="28" spans="1:8" x14ac:dyDescent="0.2">
      <c r="A28" s="173" t="s">
        <v>229</v>
      </c>
      <c r="B28" s="463">
        <v>202.68000000000006</v>
      </c>
      <c r="C28" s="175">
        <v>-28.371754411385297</v>
      </c>
      <c r="D28" s="174">
        <v>951.20700000000033</v>
      </c>
      <c r="E28" s="175">
        <v>-47.271988505466794</v>
      </c>
      <c r="F28" s="174">
        <v>748.24699999999211</v>
      </c>
      <c r="G28" s="175">
        <v>-84.520922438805073</v>
      </c>
      <c r="H28" s="397" t="s">
        <v>455</v>
      </c>
    </row>
    <row r="29" spans="1:8" x14ac:dyDescent="0.2">
      <c r="A29" s="80" t="s">
        <v>125</v>
      </c>
      <c r="B29" s="166"/>
      <c r="C29" s="166"/>
      <c r="D29" s="166"/>
      <c r="E29" s="166"/>
      <c r="F29" s="166"/>
      <c r="G29" s="166"/>
      <c r="H29" s="161" t="s">
        <v>220</v>
      </c>
    </row>
    <row r="30" spans="1:8" x14ac:dyDescent="0.2">
      <c r="A30" s="432"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804" t="s">
        <v>451</v>
      </c>
      <c r="B3" s="802" t="s">
        <v>452</v>
      </c>
      <c r="C3" s="787">
        <f>INDICE!A3</f>
        <v>45108</v>
      </c>
      <c r="D3" s="786">
        <v>41671</v>
      </c>
      <c r="E3" s="786">
        <v>41671</v>
      </c>
      <c r="F3" s="785" t="s">
        <v>116</v>
      </c>
      <c r="G3" s="785"/>
      <c r="H3" s="785"/>
    </row>
    <row r="4" spans="1:8" x14ac:dyDescent="0.2">
      <c r="A4" s="805"/>
      <c r="B4" s="803"/>
      <c r="C4" s="82" t="s">
        <v>460</v>
      </c>
      <c r="D4" s="82" t="s">
        <v>461</v>
      </c>
      <c r="E4" s="82" t="s">
        <v>230</v>
      </c>
      <c r="F4" s="82" t="s">
        <v>460</v>
      </c>
      <c r="G4" s="82" t="s">
        <v>461</v>
      </c>
      <c r="H4" s="82" t="s">
        <v>230</v>
      </c>
    </row>
    <row r="5" spans="1:8" x14ac:dyDescent="0.2">
      <c r="A5" s="402"/>
      <c r="B5" s="536" t="s">
        <v>200</v>
      </c>
      <c r="C5" s="141">
        <v>0</v>
      </c>
      <c r="D5" s="141">
        <v>35.497</v>
      </c>
      <c r="E5" s="177">
        <v>35.497</v>
      </c>
      <c r="F5" s="143">
        <v>0</v>
      </c>
      <c r="G5" s="141">
        <v>239.875</v>
      </c>
      <c r="H5" s="176">
        <v>239.875</v>
      </c>
    </row>
    <row r="6" spans="1:8" x14ac:dyDescent="0.2">
      <c r="A6" s="402"/>
      <c r="B6" s="536" t="s">
        <v>231</v>
      </c>
      <c r="C6" s="141">
        <v>223.655</v>
      </c>
      <c r="D6" s="144">
        <v>250.33500000000001</v>
      </c>
      <c r="E6" s="177">
        <v>26.680000000000007</v>
      </c>
      <c r="F6" s="143">
        <v>1668.191</v>
      </c>
      <c r="G6" s="141">
        <v>2668.8429999999998</v>
      </c>
      <c r="H6" s="177">
        <v>1000.6519999999998</v>
      </c>
    </row>
    <row r="7" spans="1:8" x14ac:dyDescent="0.2">
      <c r="A7" s="402"/>
      <c r="B7" s="656" t="s">
        <v>201</v>
      </c>
      <c r="C7" s="141">
        <v>0</v>
      </c>
      <c r="D7" s="141">
        <v>0</v>
      </c>
      <c r="E7" s="179">
        <v>0</v>
      </c>
      <c r="F7" s="143">
        <v>0</v>
      </c>
      <c r="G7" s="141">
        <v>14.769</v>
      </c>
      <c r="H7" s="177">
        <v>14.769</v>
      </c>
    </row>
    <row r="8" spans="1:8" x14ac:dyDescent="0.2">
      <c r="A8" s="490" t="s">
        <v>303</v>
      </c>
      <c r="B8" s="655"/>
      <c r="C8" s="146">
        <v>223.655</v>
      </c>
      <c r="D8" s="178">
        <v>285.83199999999999</v>
      </c>
      <c r="E8" s="146">
        <v>62.176999999999992</v>
      </c>
      <c r="F8" s="146">
        <v>1668.191</v>
      </c>
      <c r="G8" s="178">
        <v>2923.4869999999996</v>
      </c>
      <c r="H8" s="146">
        <v>1255.2959999999996</v>
      </c>
    </row>
    <row r="9" spans="1:8" x14ac:dyDescent="0.2">
      <c r="A9" s="402"/>
      <c r="B9" s="537" t="s">
        <v>566</v>
      </c>
      <c r="C9" s="144">
        <v>0</v>
      </c>
      <c r="D9" s="144">
        <v>0</v>
      </c>
      <c r="E9" s="179">
        <v>0</v>
      </c>
      <c r="F9" s="144">
        <v>180.15600000000001</v>
      </c>
      <c r="G9" s="96">
        <v>34.369</v>
      </c>
      <c r="H9" s="179">
        <v>-145.78700000000001</v>
      </c>
    </row>
    <row r="10" spans="1:8" x14ac:dyDescent="0.2">
      <c r="A10" s="402"/>
      <c r="B10" s="537" t="s">
        <v>202</v>
      </c>
      <c r="C10" s="144">
        <v>0</v>
      </c>
      <c r="D10" s="141">
        <v>0</v>
      </c>
      <c r="E10" s="179">
        <v>0</v>
      </c>
      <c r="F10" s="144">
        <v>68.734000000000009</v>
      </c>
      <c r="G10" s="141">
        <v>259.16399999999999</v>
      </c>
      <c r="H10" s="179">
        <v>190.42999999999998</v>
      </c>
    </row>
    <row r="11" spans="1:8" x14ac:dyDescent="0.2">
      <c r="A11" s="402"/>
      <c r="B11" s="656" t="s">
        <v>232</v>
      </c>
      <c r="C11" s="144">
        <v>0</v>
      </c>
      <c r="D11" s="141">
        <v>0</v>
      </c>
      <c r="E11" s="179">
        <v>0</v>
      </c>
      <c r="F11" s="96">
        <v>32.106999999999999</v>
      </c>
      <c r="G11" s="141">
        <v>432.55799999999999</v>
      </c>
      <c r="H11" s="177">
        <v>400.45100000000002</v>
      </c>
    </row>
    <row r="12" spans="1:8" x14ac:dyDescent="0.2">
      <c r="A12" s="640" t="s">
        <v>458</v>
      </c>
      <c r="C12" s="146">
        <v>0</v>
      </c>
      <c r="D12" s="146">
        <v>0</v>
      </c>
      <c r="E12" s="146">
        <v>0</v>
      </c>
      <c r="F12" s="146">
        <v>280.99700000000001</v>
      </c>
      <c r="G12" s="146">
        <v>726.09100000000001</v>
      </c>
      <c r="H12" s="178">
        <v>445.09399999999999</v>
      </c>
    </row>
    <row r="13" spans="1:8" x14ac:dyDescent="0.2">
      <c r="A13" s="658"/>
      <c r="B13" s="657" t="s">
        <v>233</v>
      </c>
      <c r="C13" s="144">
        <v>44.463000000000001</v>
      </c>
      <c r="D13" s="141">
        <v>24.111999999999998</v>
      </c>
      <c r="E13" s="179">
        <v>-20.351000000000003</v>
      </c>
      <c r="F13" s="144">
        <v>787.45100000000002</v>
      </c>
      <c r="G13" s="141">
        <v>566.82000000000005</v>
      </c>
      <c r="H13" s="179">
        <v>-220.63099999999997</v>
      </c>
    </row>
    <row r="14" spans="1:8" x14ac:dyDescent="0.2">
      <c r="A14" s="402"/>
      <c r="B14" s="537" t="s">
        <v>234</v>
      </c>
      <c r="C14" s="144">
        <v>25.609000000000002</v>
      </c>
      <c r="D14" s="141">
        <v>313.87</v>
      </c>
      <c r="E14" s="179">
        <v>288.26100000000002</v>
      </c>
      <c r="F14" s="144">
        <v>651.76499999999987</v>
      </c>
      <c r="G14" s="141">
        <v>2697.8689999999997</v>
      </c>
      <c r="H14" s="179">
        <v>2046.1039999999998</v>
      </c>
    </row>
    <row r="15" spans="1:8" x14ac:dyDescent="0.2">
      <c r="A15" s="402"/>
      <c r="B15" s="537" t="s">
        <v>591</v>
      </c>
      <c r="C15" s="96">
        <v>3.9169999999999998</v>
      </c>
      <c r="D15" s="144">
        <v>39.308999999999997</v>
      </c>
      <c r="E15" s="177">
        <v>35.391999999999996</v>
      </c>
      <c r="F15" s="144">
        <v>1147.1589999999999</v>
      </c>
      <c r="G15" s="144">
        <v>686.43499999999995</v>
      </c>
      <c r="H15" s="177">
        <v>-460.72399999999993</v>
      </c>
    </row>
    <row r="16" spans="1:8" x14ac:dyDescent="0.2">
      <c r="A16" s="402"/>
      <c r="B16" s="537" t="s">
        <v>235</v>
      </c>
      <c r="C16" s="144">
        <v>0</v>
      </c>
      <c r="D16" s="141">
        <v>3.8559999999999999</v>
      </c>
      <c r="E16" s="177">
        <v>3.8559999999999999</v>
      </c>
      <c r="F16" s="144">
        <v>546.08100000000002</v>
      </c>
      <c r="G16" s="141">
        <v>214.61</v>
      </c>
      <c r="H16" s="177">
        <v>-331.471</v>
      </c>
    </row>
    <row r="17" spans="1:8" x14ac:dyDescent="0.2">
      <c r="A17" s="402"/>
      <c r="B17" s="537" t="s">
        <v>206</v>
      </c>
      <c r="C17" s="144">
        <v>213.43100000000001</v>
      </c>
      <c r="D17" s="96">
        <v>194.31700000000001</v>
      </c>
      <c r="E17" s="700">
        <v>-19.114000000000004</v>
      </c>
      <c r="F17" s="144">
        <v>2825.4639999999995</v>
      </c>
      <c r="G17" s="141">
        <v>1274.4940000000001</v>
      </c>
      <c r="H17" s="177">
        <v>-1550.9699999999993</v>
      </c>
    </row>
    <row r="18" spans="1:8" x14ac:dyDescent="0.2">
      <c r="A18" s="402"/>
      <c r="B18" s="537" t="s">
        <v>545</v>
      </c>
      <c r="C18" s="144">
        <v>184.45500000000001</v>
      </c>
      <c r="D18" s="141">
        <v>32.988</v>
      </c>
      <c r="E18" s="696">
        <v>-151.46700000000001</v>
      </c>
      <c r="F18" s="144">
        <v>2335.9830000000002</v>
      </c>
      <c r="G18" s="141">
        <v>1358.7630000000001</v>
      </c>
      <c r="H18" s="177">
        <v>-977.22</v>
      </c>
    </row>
    <row r="19" spans="1:8" x14ac:dyDescent="0.2">
      <c r="A19" s="402"/>
      <c r="B19" s="537" t="s">
        <v>236</v>
      </c>
      <c r="C19" s="144">
        <v>3.7629999999999999</v>
      </c>
      <c r="D19" s="141">
        <v>171.44</v>
      </c>
      <c r="E19" s="177">
        <v>167.67699999999999</v>
      </c>
      <c r="F19" s="144">
        <v>651.45400000000006</v>
      </c>
      <c r="G19" s="141">
        <v>2026.4290000000001</v>
      </c>
      <c r="H19" s="177">
        <v>1374.9749999999999</v>
      </c>
    </row>
    <row r="20" spans="1:8" x14ac:dyDescent="0.2">
      <c r="A20" s="402"/>
      <c r="B20" s="537" t="s">
        <v>208</v>
      </c>
      <c r="C20" s="144">
        <v>23.661000000000001</v>
      </c>
      <c r="D20" s="141">
        <v>7.048</v>
      </c>
      <c r="E20" s="177">
        <v>-16.613</v>
      </c>
      <c r="F20" s="144">
        <v>390.85</v>
      </c>
      <c r="G20" s="141">
        <v>342.351</v>
      </c>
      <c r="H20" s="177">
        <v>-48.499000000000024</v>
      </c>
    </row>
    <row r="21" spans="1:8" x14ac:dyDescent="0.2">
      <c r="A21" s="402"/>
      <c r="B21" s="537" t="s">
        <v>209</v>
      </c>
      <c r="C21" s="144">
        <v>0</v>
      </c>
      <c r="D21" s="144">
        <v>0</v>
      </c>
      <c r="E21" s="177">
        <v>0</v>
      </c>
      <c r="F21" s="144">
        <v>500.12099999999998</v>
      </c>
      <c r="G21" s="144">
        <v>0</v>
      </c>
      <c r="H21" s="177">
        <v>-500.12099999999998</v>
      </c>
    </row>
    <row r="22" spans="1:8" x14ac:dyDescent="0.2">
      <c r="A22" s="402"/>
      <c r="B22" s="537" t="s">
        <v>237</v>
      </c>
      <c r="C22" s="144">
        <v>128.84</v>
      </c>
      <c r="D22" s="96">
        <v>14.147</v>
      </c>
      <c r="E22" s="700">
        <v>-114.693</v>
      </c>
      <c r="F22" s="144">
        <v>678.9140000000001</v>
      </c>
      <c r="G22" s="96">
        <v>41.568000000000005</v>
      </c>
      <c r="H22" s="177">
        <v>-637.34600000000012</v>
      </c>
    </row>
    <row r="23" spans="1:8" x14ac:dyDescent="0.2">
      <c r="A23" s="402"/>
      <c r="B23" s="537" t="s">
        <v>238</v>
      </c>
      <c r="C23" s="96">
        <v>93.296000000000006</v>
      </c>
      <c r="D23" s="96">
        <v>58.814</v>
      </c>
      <c r="E23" s="700">
        <v>-34.482000000000006</v>
      </c>
      <c r="F23" s="144">
        <v>670.50699999999995</v>
      </c>
      <c r="G23" s="141">
        <v>280.83300000000003</v>
      </c>
      <c r="H23" s="177">
        <v>-389.67399999999992</v>
      </c>
    </row>
    <row r="24" spans="1:8" x14ac:dyDescent="0.2">
      <c r="A24" s="402"/>
      <c r="B24" s="659" t="s">
        <v>239</v>
      </c>
      <c r="C24" s="144">
        <v>54.211999999999989</v>
      </c>
      <c r="D24" s="141">
        <v>137.66399999999987</v>
      </c>
      <c r="E24" s="177">
        <v>83.451999999999884</v>
      </c>
      <c r="F24" s="144">
        <v>1789.2929999999997</v>
      </c>
      <c r="G24" s="141">
        <v>1522.6360000000022</v>
      </c>
      <c r="H24" s="177">
        <v>-266.65699999999742</v>
      </c>
    </row>
    <row r="25" spans="1:8" x14ac:dyDescent="0.2">
      <c r="A25" s="640" t="s">
        <v>442</v>
      </c>
      <c r="C25" s="146">
        <v>775.64700000000005</v>
      </c>
      <c r="D25" s="146">
        <v>997.56499999999994</v>
      </c>
      <c r="E25" s="178">
        <v>221.91799999999989</v>
      </c>
      <c r="F25" s="146">
        <v>12975.041999999999</v>
      </c>
      <c r="G25" s="146">
        <v>11012.808000000001</v>
      </c>
      <c r="H25" s="178">
        <v>-1962.2339999999986</v>
      </c>
    </row>
    <row r="26" spans="1:8" x14ac:dyDescent="0.2">
      <c r="A26" s="658"/>
      <c r="B26" s="657" t="s">
        <v>210</v>
      </c>
      <c r="C26" s="144">
        <v>0</v>
      </c>
      <c r="D26" s="141">
        <v>0</v>
      </c>
      <c r="E26" s="179">
        <v>0</v>
      </c>
      <c r="F26" s="144">
        <v>487.95800000000003</v>
      </c>
      <c r="G26" s="141">
        <v>0</v>
      </c>
      <c r="H26" s="179">
        <v>-487.95800000000003</v>
      </c>
    </row>
    <row r="27" spans="1:8" x14ac:dyDescent="0.2">
      <c r="A27" s="403"/>
      <c r="B27" s="537" t="s">
        <v>658</v>
      </c>
      <c r="C27" s="144">
        <v>0</v>
      </c>
      <c r="D27" s="144">
        <v>0</v>
      </c>
      <c r="E27" s="177">
        <v>0</v>
      </c>
      <c r="F27" s="144">
        <v>0</v>
      </c>
      <c r="G27" s="144">
        <v>106.92</v>
      </c>
      <c r="H27" s="177">
        <v>106.92</v>
      </c>
    </row>
    <row r="28" spans="1:8" x14ac:dyDescent="0.2">
      <c r="A28" s="403"/>
      <c r="B28" s="537" t="s">
        <v>240</v>
      </c>
      <c r="C28" s="144">
        <v>5.3140000000000001</v>
      </c>
      <c r="D28" s="144">
        <v>0</v>
      </c>
      <c r="E28" s="177">
        <v>-5.3140000000000001</v>
      </c>
      <c r="F28" s="144">
        <v>167.51300000000001</v>
      </c>
      <c r="G28" s="96">
        <v>9.6529999999999987</v>
      </c>
      <c r="H28" s="177">
        <v>-157.86000000000001</v>
      </c>
    </row>
    <row r="29" spans="1:8" x14ac:dyDescent="0.2">
      <c r="A29" s="403"/>
      <c r="B29" s="537" t="s">
        <v>537</v>
      </c>
      <c r="C29" s="144">
        <v>0</v>
      </c>
      <c r="D29" s="141">
        <v>0</v>
      </c>
      <c r="E29" s="179">
        <v>0</v>
      </c>
      <c r="F29" s="144">
        <v>0</v>
      </c>
      <c r="G29" s="144">
        <v>201.297</v>
      </c>
      <c r="H29" s="177">
        <v>201.297</v>
      </c>
    </row>
    <row r="30" spans="1:8" x14ac:dyDescent="0.2">
      <c r="A30" s="403"/>
      <c r="B30" s="659" t="s">
        <v>521</v>
      </c>
      <c r="C30" s="144">
        <v>71.983000000000004</v>
      </c>
      <c r="D30" s="141">
        <v>0</v>
      </c>
      <c r="E30" s="177">
        <v>-71.983000000000004</v>
      </c>
      <c r="F30" s="144">
        <v>258.34899999999993</v>
      </c>
      <c r="G30" s="141">
        <v>75.341999999999985</v>
      </c>
      <c r="H30" s="177">
        <v>-183.00699999999995</v>
      </c>
    </row>
    <row r="31" spans="1:8" x14ac:dyDescent="0.2">
      <c r="A31" s="640" t="s">
        <v>340</v>
      </c>
      <c r="C31" s="146">
        <v>77.296999999999997</v>
      </c>
      <c r="D31" s="146">
        <v>0</v>
      </c>
      <c r="E31" s="178">
        <v>-77.296999999999997</v>
      </c>
      <c r="F31" s="146">
        <v>913.81999999999994</v>
      </c>
      <c r="G31" s="146">
        <v>393.21199999999999</v>
      </c>
      <c r="H31" s="178">
        <v>-520.60799999999995</v>
      </c>
    </row>
    <row r="32" spans="1:8" x14ac:dyDescent="0.2">
      <c r="A32" s="658"/>
      <c r="B32" s="657" t="s">
        <v>213</v>
      </c>
      <c r="C32" s="144">
        <v>66.989999999999995</v>
      </c>
      <c r="D32" s="141">
        <v>0</v>
      </c>
      <c r="E32" s="179">
        <v>-66.989999999999995</v>
      </c>
      <c r="F32" s="144">
        <v>481.98500000000001</v>
      </c>
      <c r="G32" s="141">
        <v>0</v>
      </c>
      <c r="H32" s="179">
        <v>-481.98500000000001</v>
      </c>
    </row>
    <row r="33" spans="1:8" x14ac:dyDescent="0.2">
      <c r="A33" s="403"/>
      <c r="B33" s="537" t="s">
        <v>216</v>
      </c>
      <c r="C33" s="144">
        <v>30.544</v>
      </c>
      <c r="D33" s="141">
        <v>0</v>
      </c>
      <c r="E33" s="177">
        <v>-30.544</v>
      </c>
      <c r="F33" s="144">
        <v>271.83199999999999</v>
      </c>
      <c r="G33" s="144">
        <v>51.606999999999999</v>
      </c>
      <c r="H33" s="177">
        <v>-220.22499999999999</v>
      </c>
    </row>
    <row r="34" spans="1:8" x14ac:dyDescent="0.2">
      <c r="A34" s="403"/>
      <c r="B34" s="537" t="s">
        <v>241</v>
      </c>
      <c r="C34" s="96">
        <v>1.7999999999999999E-2</v>
      </c>
      <c r="D34" s="144">
        <v>264.42399999999998</v>
      </c>
      <c r="E34" s="177">
        <v>264.40600000000001</v>
      </c>
      <c r="F34" s="144">
        <v>141.67200000000003</v>
      </c>
      <c r="G34" s="144">
        <v>2543.7069999999999</v>
      </c>
      <c r="H34" s="177">
        <v>2402.0349999999999</v>
      </c>
    </row>
    <row r="35" spans="1:8" x14ac:dyDescent="0.2">
      <c r="A35" s="403"/>
      <c r="B35" s="537" t="s">
        <v>218</v>
      </c>
      <c r="C35" s="144">
        <v>0</v>
      </c>
      <c r="D35" s="96">
        <v>42.603000000000002</v>
      </c>
      <c r="E35" s="700">
        <v>42.603000000000002</v>
      </c>
      <c r="F35" s="144">
        <v>0</v>
      </c>
      <c r="G35" s="144">
        <v>466.822</v>
      </c>
      <c r="H35" s="177">
        <v>466.822</v>
      </c>
    </row>
    <row r="36" spans="1:8" x14ac:dyDescent="0.2">
      <c r="A36" s="403"/>
      <c r="B36" s="659" t="s">
        <v>219</v>
      </c>
      <c r="C36" s="144">
        <v>0</v>
      </c>
      <c r="D36" s="144">
        <v>67.462000000000046</v>
      </c>
      <c r="E36" s="177">
        <v>67.462000000000046</v>
      </c>
      <c r="F36" s="144">
        <v>21.990999999999985</v>
      </c>
      <c r="G36" s="144">
        <v>723.91899999999987</v>
      </c>
      <c r="H36" s="177">
        <v>701.92799999999988</v>
      </c>
    </row>
    <row r="37" spans="1:8" x14ac:dyDescent="0.2">
      <c r="A37" s="640" t="s">
        <v>443</v>
      </c>
      <c r="C37" s="146">
        <v>97.551999999999992</v>
      </c>
      <c r="D37" s="146">
        <v>374.48900000000003</v>
      </c>
      <c r="E37" s="178">
        <v>276.93700000000001</v>
      </c>
      <c r="F37" s="146">
        <v>917.48</v>
      </c>
      <c r="G37" s="146">
        <v>3786.0549999999998</v>
      </c>
      <c r="H37" s="178">
        <v>2868.5749999999998</v>
      </c>
    </row>
    <row r="38" spans="1:8" x14ac:dyDescent="0.2">
      <c r="A38" s="658"/>
      <c r="B38" s="657" t="s">
        <v>538</v>
      </c>
      <c r="C38" s="144">
        <v>0</v>
      </c>
      <c r="D38" s="141">
        <v>0</v>
      </c>
      <c r="E38" s="179">
        <v>0</v>
      </c>
      <c r="F38" s="144">
        <v>306.834</v>
      </c>
      <c r="G38" s="141">
        <v>11.617000000000001</v>
      </c>
      <c r="H38" s="179">
        <v>-295.21699999999998</v>
      </c>
    </row>
    <row r="39" spans="1:8" x14ac:dyDescent="0.2">
      <c r="A39" s="403"/>
      <c r="B39" s="537" t="s">
        <v>628</v>
      </c>
      <c r="C39" s="144">
        <v>224.114</v>
      </c>
      <c r="D39" s="144">
        <v>0</v>
      </c>
      <c r="E39" s="177">
        <v>-224.114</v>
      </c>
      <c r="F39" s="408">
        <v>743.94200000000001</v>
      </c>
      <c r="G39" s="144">
        <v>60.252000000000002</v>
      </c>
      <c r="H39" s="177">
        <v>-683.69</v>
      </c>
    </row>
    <row r="40" spans="1:8" x14ac:dyDescent="0.2">
      <c r="A40" s="403"/>
      <c r="B40" s="537" t="s">
        <v>620</v>
      </c>
      <c r="C40" s="144">
        <v>0</v>
      </c>
      <c r="D40" s="144">
        <v>0</v>
      </c>
      <c r="E40" s="177">
        <v>0</v>
      </c>
      <c r="F40" s="144">
        <v>0.64900000000000002</v>
      </c>
      <c r="G40" s="144">
        <v>76.787000000000006</v>
      </c>
      <c r="H40" s="177">
        <v>76.138000000000005</v>
      </c>
    </row>
    <row r="41" spans="1:8" x14ac:dyDescent="0.2">
      <c r="A41" s="403"/>
      <c r="B41" s="537" t="s">
        <v>576</v>
      </c>
      <c r="C41" s="144">
        <v>0</v>
      </c>
      <c r="D41" s="141">
        <v>0</v>
      </c>
      <c r="E41" s="177">
        <v>0</v>
      </c>
      <c r="F41" s="408">
        <v>237.488</v>
      </c>
      <c r="G41" s="144">
        <v>86.054000000000002</v>
      </c>
      <c r="H41" s="177">
        <v>-151.434</v>
      </c>
    </row>
    <row r="42" spans="1:8" x14ac:dyDescent="0.2">
      <c r="A42" s="403"/>
      <c r="B42" s="537" t="s">
        <v>622</v>
      </c>
      <c r="C42" s="144">
        <v>19.251000000000001</v>
      </c>
      <c r="D42" s="144">
        <v>0</v>
      </c>
      <c r="E42" s="177">
        <v>-19.251000000000001</v>
      </c>
      <c r="F42" s="144">
        <v>217.06299999999999</v>
      </c>
      <c r="G42" s="144">
        <v>176.35899999999998</v>
      </c>
      <c r="H42" s="177">
        <v>-40.704000000000008</v>
      </c>
    </row>
    <row r="43" spans="1:8" x14ac:dyDescent="0.2">
      <c r="A43" s="403"/>
      <c r="B43" s="659" t="s">
        <v>242</v>
      </c>
      <c r="C43" s="144">
        <v>37.69</v>
      </c>
      <c r="D43" s="141">
        <v>0</v>
      </c>
      <c r="E43" s="700">
        <v>-37.69</v>
      </c>
      <c r="F43" s="408">
        <v>243.67299999999977</v>
      </c>
      <c r="G43" s="144">
        <v>0.70400000000006457</v>
      </c>
      <c r="H43" s="179">
        <v>-242.96899999999971</v>
      </c>
    </row>
    <row r="44" spans="1:8" x14ac:dyDescent="0.2">
      <c r="A44" s="490" t="s">
        <v>459</v>
      </c>
      <c r="B44" s="480"/>
      <c r="C44" s="146">
        <v>281.05500000000001</v>
      </c>
      <c r="D44" s="146">
        <v>0</v>
      </c>
      <c r="E44" s="178">
        <v>-281.05500000000001</v>
      </c>
      <c r="F44" s="146">
        <v>1749.6489999999999</v>
      </c>
      <c r="G44" s="146">
        <v>411.77300000000002</v>
      </c>
      <c r="H44" s="178">
        <v>-1337.8759999999997</v>
      </c>
    </row>
    <row r="45" spans="1:8" x14ac:dyDescent="0.2">
      <c r="A45" s="150" t="s">
        <v>114</v>
      </c>
      <c r="B45" s="150"/>
      <c r="C45" s="150">
        <v>1455.2060000000001</v>
      </c>
      <c r="D45" s="180">
        <v>1657.886</v>
      </c>
      <c r="E45" s="150">
        <v>202.67999999999984</v>
      </c>
      <c r="F45" s="150">
        <v>18505.179</v>
      </c>
      <c r="G45" s="180">
        <v>19253.426000000007</v>
      </c>
      <c r="H45" s="150">
        <v>748.24700000000666</v>
      </c>
    </row>
    <row r="46" spans="1:8" x14ac:dyDescent="0.2">
      <c r="A46" s="229" t="s">
        <v>444</v>
      </c>
      <c r="B46" s="152"/>
      <c r="C46" s="152">
        <v>135.89700000000002</v>
      </c>
      <c r="D46" s="718">
        <v>21.689</v>
      </c>
      <c r="E46" s="152">
        <v>-114.20800000000003</v>
      </c>
      <c r="F46" s="152">
        <v>1483.0590000000002</v>
      </c>
      <c r="G46" s="152">
        <v>137.429</v>
      </c>
      <c r="H46" s="152">
        <v>-1345.63</v>
      </c>
    </row>
    <row r="47" spans="1:8" x14ac:dyDescent="0.2">
      <c r="A47" s="229" t="s">
        <v>445</v>
      </c>
      <c r="B47" s="152"/>
      <c r="C47" s="152">
        <v>1319.3090000000002</v>
      </c>
      <c r="D47" s="712">
        <v>1636.1969999999999</v>
      </c>
      <c r="E47" s="152">
        <v>316.88799999999969</v>
      </c>
      <c r="F47" s="152">
        <v>17022.12</v>
      </c>
      <c r="G47" s="152">
        <v>19115.997000000007</v>
      </c>
      <c r="H47" s="152">
        <v>2093.8770000000077</v>
      </c>
    </row>
    <row r="48" spans="1:8" x14ac:dyDescent="0.2">
      <c r="A48" s="484" t="s">
        <v>446</v>
      </c>
      <c r="B48" s="154"/>
      <c r="C48" s="154">
        <v>984.28000000000009</v>
      </c>
      <c r="D48" s="154">
        <v>1157.223</v>
      </c>
      <c r="E48" s="154">
        <v>172.94299999999987</v>
      </c>
      <c r="F48" s="154">
        <v>11965.442000000001</v>
      </c>
      <c r="G48" s="154">
        <v>12288.503000000001</v>
      </c>
      <c r="H48" s="154">
        <v>323.06099999999969</v>
      </c>
    </row>
    <row r="49" spans="1:147" x14ac:dyDescent="0.2">
      <c r="A49" s="484" t="s">
        <v>447</v>
      </c>
      <c r="B49" s="154"/>
      <c r="C49" s="154">
        <v>470.92600000000004</v>
      </c>
      <c r="D49" s="154">
        <v>500.66300000000001</v>
      </c>
      <c r="E49" s="154">
        <v>29.736999999999966</v>
      </c>
      <c r="F49" s="154">
        <v>6539.7369999999992</v>
      </c>
      <c r="G49" s="154">
        <v>6964.9230000000061</v>
      </c>
      <c r="H49" s="154">
        <v>425.18600000000697</v>
      </c>
    </row>
    <row r="50" spans="1:147" x14ac:dyDescent="0.2">
      <c r="A50" s="485" t="s">
        <v>448</v>
      </c>
      <c r="B50" s="482"/>
      <c r="C50" s="482">
        <v>630.42200000000003</v>
      </c>
      <c r="D50" s="470">
        <v>876.60500000000013</v>
      </c>
      <c r="E50" s="483">
        <v>246.18300000000011</v>
      </c>
      <c r="F50" s="483">
        <v>9141.398000000001</v>
      </c>
      <c r="G50" s="483">
        <v>9238.391999999998</v>
      </c>
      <c r="H50" s="483">
        <v>96.993999999996959</v>
      </c>
    </row>
    <row r="51" spans="1:147" x14ac:dyDescent="0.2">
      <c r="B51" s="84"/>
      <c r="C51" s="84"/>
      <c r="D51" s="84"/>
      <c r="E51" s="84"/>
      <c r="F51" s="84"/>
      <c r="G51" s="84"/>
      <c r="H51" s="161" t="s">
        <v>220</v>
      </c>
    </row>
    <row r="52" spans="1:147" x14ac:dyDescent="0.2">
      <c r="A52" s="432"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95" priority="35" operator="between">
      <formula>0</formula>
      <formula>0.5</formula>
    </cfRule>
    <cfRule type="cellIs" dxfId="94" priority="36" operator="between">
      <formula>0</formula>
      <formula>0.49</formula>
    </cfRule>
  </conditionalFormatting>
  <conditionalFormatting sqref="C23">
    <cfRule type="cellIs" dxfId="93" priority="95" operator="between">
      <formula>0</formula>
      <formula>0.5</formula>
    </cfRule>
    <cfRule type="cellIs" dxfId="92" priority="96" operator="between">
      <formula>0</formula>
      <formula>0.49</formula>
    </cfRule>
  </conditionalFormatting>
  <conditionalFormatting sqref="C34">
    <cfRule type="cellIs" dxfId="91" priority="1" operator="between">
      <formula>0</formula>
      <formula>0.5</formula>
    </cfRule>
    <cfRule type="cellIs" dxfId="90" priority="2" operator="between">
      <formula>0</formula>
      <formula>0.49</formula>
    </cfRule>
  </conditionalFormatting>
  <conditionalFormatting sqref="D17:E17">
    <cfRule type="cellIs" dxfId="89" priority="63" operator="between">
      <formula>0</formula>
      <formula>0.5</formula>
    </cfRule>
    <cfRule type="cellIs" dxfId="88" priority="64" operator="between">
      <formula>0</formula>
      <formula>0.49</formula>
    </cfRule>
  </conditionalFormatting>
  <conditionalFormatting sqref="D22:E23">
    <cfRule type="cellIs" dxfId="87" priority="3" operator="between">
      <formula>0</formula>
      <formula>0.5</formula>
    </cfRule>
    <cfRule type="cellIs" dxfId="86" priority="4" operator="between">
      <formula>0</formula>
      <formula>0.49</formula>
    </cfRule>
  </conditionalFormatting>
  <conditionalFormatting sqref="D35:E35">
    <cfRule type="cellIs" dxfId="85" priority="39" operator="between">
      <formula>0</formula>
      <formula>0.5</formula>
    </cfRule>
    <cfRule type="cellIs" dxfId="84" priority="40" operator="between">
      <formula>0</formula>
      <formula>0.49</formula>
    </cfRule>
  </conditionalFormatting>
  <conditionalFormatting sqref="E18">
    <cfRule type="cellIs" dxfId="83" priority="71" operator="between">
      <formula>0</formula>
      <formula>0.5</formula>
    </cfRule>
    <cfRule type="cellIs" dxfId="82" priority="72" operator="between">
      <formula>0</formula>
      <formula>0.49</formula>
    </cfRule>
  </conditionalFormatting>
  <conditionalFormatting sqref="E43">
    <cfRule type="cellIs" dxfId="81" priority="55" operator="between">
      <formula>0</formula>
      <formula>0.5</formula>
    </cfRule>
    <cfRule type="cellIs" dxfId="80" priority="56" operator="between">
      <formula>0</formula>
      <formula>0.49</formula>
    </cfRule>
  </conditionalFormatting>
  <conditionalFormatting sqref="F11">
    <cfRule type="cellIs" dxfId="79" priority="19" operator="between">
      <formula>0</formula>
      <formula>0.5</formula>
    </cfRule>
    <cfRule type="cellIs" dxfId="78" priority="20" operator="between">
      <formula>0</formula>
      <formula>0.49</formula>
    </cfRule>
  </conditionalFormatting>
  <conditionalFormatting sqref="G9">
    <cfRule type="cellIs" dxfId="77" priority="83" operator="between">
      <formula>0</formula>
      <formula>0.5</formula>
    </cfRule>
    <cfRule type="cellIs" dxfId="76" priority="84" operator="between">
      <formula>0</formula>
      <formula>0.49</formula>
    </cfRule>
  </conditionalFormatting>
  <conditionalFormatting sqref="G22">
    <cfRule type="cellIs" dxfId="75" priority="53" operator="between">
      <formula>0</formula>
      <formula>0.5</formula>
    </cfRule>
    <cfRule type="cellIs" dxfId="74" priority="54" operator="between">
      <formula>0</formula>
      <formula>0.49</formula>
    </cfRule>
  </conditionalFormatting>
  <conditionalFormatting sqref="G28">
    <cfRule type="cellIs" dxfId="73" priority="91" operator="between">
      <formula>0</formula>
      <formula>0.5</formula>
    </cfRule>
    <cfRule type="cellIs" dxfId="72" priority="9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4">
        <f>INDICE!A3</f>
        <v>45108</v>
      </c>
      <c r="C3" s="785"/>
      <c r="D3" s="785" t="s">
        <v>115</v>
      </c>
      <c r="E3" s="785"/>
      <c r="F3" s="785" t="s">
        <v>116</v>
      </c>
      <c r="G3" s="785"/>
      <c r="H3" s="785"/>
    </row>
    <row r="4" spans="1:8" x14ac:dyDescent="0.2">
      <c r="A4" s="66"/>
      <c r="B4" s="82" t="s">
        <v>47</v>
      </c>
      <c r="C4" s="82" t="s">
        <v>449</v>
      </c>
      <c r="D4" s="82" t="s">
        <v>47</v>
      </c>
      <c r="E4" s="82" t="s">
        <v>449</v>
      </c>
      <c r="F4" s="82" t="s">
        <v>47</v>
      </c>
      <c r="G4" s="83" t="s">
        <v>449</v>
      </c>
      <c r="H4" s="83" t="s">
        <v>121</v>
      </c>
    </row>
    <row r="5" spans="1:8" x14ac:dyDescent="0.2">
      <c r="A5" s="1" t="s">
        <v>584</v>
      </c>
      <c r="B5" s="587">
        <v>0</v>
      </c>
      <c r="C5" s="187" t="s">
        <v>142</v>
      </c>
      <c r="D5" s="671">
        <v>0</v>
      </c>
      <c r="E5" s="671">
        <v>0</v>
      </c>
      <c r="F5" s="671">
        <v>0</v>
      </c>
      <c r="G5" s="671">
        <v>0</v>
      </c>
      <c r="H5" s="587">
        <v>0</v>
      </c>
    </row>
    <row r="6" spans="1:8" x14ac:dyDescent="0.2">
      <c r="A6" s="1" t="s">
        <v>244</v>
      </c>
      <c r="B6" s="587">
        <v>0</v>
      </c>
      <c r="C6" s="73" t="s">
        <v>142</v>
      </c>
      <c r="D6" s="671">
        <v>0</v>
      </c>
      <c r="E6" s="671">
        <v>0</v>
      </c>
      <c r="F6" s="671">
        <v>0</v>
      </c>
      <c r="G6" s="671">
        <v>0</v>
      </c>
      <c r="H6" s="587">
        <v>0</v>
      </c>
    </row>
    <row r="7" spans="1:8" x14ac:dyDescent="0.2">
      <c r="A7" s="1" t="s">
        <v>245</v>
      </c>
      <c r="B7" s="587">
        <v>0</v>
      </c>
      <c r="C7" s="73" t="s">
        <v>142</v>
      </c>
      <c r="D7" s="671">
        <v>0</v>
      </c>
      <c r="E7" s="671">
        <v>0</v>
      </c>
      <c r="F7" s="671">
        <v>0</v>
      </c>
      <c r="G7" s="671">
        <v>0</v>
      </c>
      <c r="H7" s="587">
        <v>0</v>
      </c>
    </row>
    <row r="8" spans="1:8" x14ac:dyDescent="0.2">
      <c r="A8" t="s">
        <v>606</v>
      </c>
      <c r="B8" s="587">
        <v>7.0000000000000007E-2</v>
      </c>
      <c r="C8" s="73">
        <v>-4.10958904109589</v>
      </c>
      <c r="D8" s="95">
        <v>0.32700000000000001</v>
      </c>
      <c r="E8" s="187">
        <v>-30.776070113044586</v>
      </c>
      <c r="F8" s="95">
        <v>0.76600000000000001</v>
      </c>
      <c r="G8" s="187">
        <v>-13.287599900382622</v>
      </c>
      <c r="H8" s="478">
        <v>100</v>
      </c>
    </row>
    <row r="9" spans="1:8" x14ac:dyDescent="0.2">
      <c r="A9" s="189" t="s">
        <v>246</v>
      </c>
      <c r="B9" s="723">
        <v>7.0000000000000007E-2</v>
      </c>
      <c r="C9" s="189">
        <v>-4.10958904109589</v>
      </c>
      <c r="D9" s="723">
        <v>0.32700000000000001</v>
      </c>
      <c r="E9" s="189">
        <v>-30.776070113044586</v>
      </c>
      <c r="F9" s="188">
        <v>0.76600000000000001</v>
      </c>
      <c r="G9" s="189">
        <v>-13.287599900382622</v>
      </c>
      <c r="H9" s="189">
        <v>100</v>
      </c>
    </row>
    <row r="10" spans="1:8" x14ac:dyDescent="0.2">
      <c r="A10" s="561" t="s">
        <v>247</v>
      </c>
      <c r="B10" s="690">
        <f>B9/'Consumo PP'!B11*100</f>
        <v>1.4395952940608765E-3</v>
      </c>
      <c r="C10" s="626"/>
      <c r="D10" s="690">
        <f>D9/'Consumo PP'!D11*100</f>
        <v>1.0016293643177565E-3</v>
      </c>
      <c r="E10" s="626"/>
      <c r="F10" s="690">
        <f>F9/'Consumo PP'!F11*100</f>
        <v>1.3479107726395512E-3</v>
      </c>
      <c r="G10" s="561"/>
      <c r="H10" s="625"/>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1" priority="9" operator="between">
      <formula>0.00001</formula>
      <formula>0.499</formula>
    </cfRule>
  </conditionalFormatting>
  <conditionalFormatting sqref="G5:H7">
    <cfRule type="cellIs" dxfId="70"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87">
        <f>INDICE!A3</f>
        <v>45108</v>
      </c>
      <c r="C3" s="787"/>
      <c r="D3" s="786" t="s">
        <v>115</v>
      </c>
      <c r="E3" s="786"/>
      <c r="F3" s="786" t="s">
        <v>116</v>
      </c>
      <c r="G3" s="786"/>
    </row>
    <row r="4" spans="1:7" x14ac:dyDescent="0.2">
      <c r="A4" s="66"/>
      <c r="B4" s="614" t="s">
        <v>47</v>
      </c>
      <c r="C4" s="197" t="s">
        <v>449</v>
      </c>
      <c r="D4" s="614" t="s">
        <v>47</v>
      </c>
      <c r="E4" s="197" t="s">
        <v>449</v>
      </c>
      <c r="F4" s="614" t="s">
        <v>47</v>
      </c>
      <c r="G4" s="197" t="s">
        <v>449</v>
      </c>
    </row>
    <row r="5" spans="1:7" ht="15" x14ac:dyDescent="0.25">
      <c r="A5" s="419" t="s">
        <v>114</v>
      </c>
      <c r="B5" s="422">
        <v>5506.7849999999999</v>
      </c>
      <c r="C5" s="420">
        <v>-3.3436300579171028</v>
      </c>
      <c r="D5" s="421">
        <v>35680.338999999993</v>
      </c>
      <c r="E5" s="420">
        <v>-5.3055184383372467</v>
      </c>
      <c r="F5" s="423">
        <v>61793.14</v>
      </c>
      <c r="G5" s="420">
        <v>-3.9844983321436658</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84">
        <f>INDICE!A3</f>
        <v>45108</v>
      </c>
      <c r="C3" s="785"/>
      <c r="D3" s="785" t="s">
        <v>115</v>
      </c>
      <c r="E3" s="785"/>
      <c r="F3" s="785" t="s">
        <v>116</v>
      </c>
      <c r="G3" s="785"/>
      <c r="H3" s="785"/>
    </row>
    <row r="4" spans="1:8" x14ac:dyDescent="0.2">
      <c r="A4" s="66"/>
      <c r="B4" s="63" t="s">
        <v>47</v>
      </c>
      <c r="C4" s="63" t="s">
        <v>421</v>
      </c>
      <c r="D4" s="63" t="s">
        <v>47</v>
      </c>
      <c r="E4" s="63" t="s">
        <v>421</v>
      </c>
      <c r="F4" s="63" t="s">
        <v>47</v>
      </c>
      <c r="G4" s="64" t="s">
        <v>421</v>
      </c>
      <c r="H4" s="64" t="s">
        <v>121</v>
      </c>
    </row>
    <row r="5" spans="1:8" x14ac:dyDescent="0.2">
      <c r="A5" s="3" t="s">
        <v>513</v>
      </c>
      <c r="B5" s="304">
        <v>92.316000000000003</v>
      </c>
      <c r="C5" s="72">
        <v>-12.065763028299822</v>
      </c>
      <c r="D5" s="71">
        <v>625.053</v>
      </c>
      <c r="E5" s="72">
        <v>-10.61221863112433</v>
      </c>
      <c r="F5" s="71">
        <v>1061.106</v>
      </c>
      <c r="G5" s="72">
        <v>-22.154198521444325</v>
      </c>
      <c r="H5" s="307">
        <v>1.7519673982356396</v>
      </c>
    </row>
    <row r="6" spans="1:8" x14ac:dyDescent="0.2">
      <c r="A6" s="3" t="s">
        <v>48</v>
      </c>
      <c r="B6" s="305">
        <v>851.87400000000002</v>
      </c>
      <c r="C6" s="59">
        <v>-9.6469345416130992</v>
      </c>
      <c r="D6" s="58">
        <v>5665.9969999999994</v>
      </c>
      <c r="E6" s="59">
        <v>-4.1008502125912445</v>
      </c>
      <c r="F6" s="58">
        <v>9636.3230000000003</v>
      </c>
      <c r="G6" s="59">
        <v>-6.5074131334441452</v>
      </c>
      <c r="H6" s="308">
        <v>15.910308428063033</v>
      </c>
    </row>
    <row r="7" spans="1:8" x14ac:dyDescent="0.2">
      <c r="A7" s="3" t="s">
        <v>49</v>
      </c>
      <c r="B7" s="305">
        <v>837.95600000000002</v>
      </c>
      <c r="C7" s="59">
        <v>0.46060850195538006</v>
      </c>
      <c r="D7" s="58">
        <v>5348.4670000000006</v>
      </c>
      <c r="E7" s="73">
        <v>-7.6467447629328982</v>
      </c>
      <c r="F7" s="58">
        <v>9138.35</v>
      </c>
      <c r="G7" s="59">
        <v>-6.7883492143052369</v>
      </c>
      <c r="H7" s="308">
        <v>15.088116807997181</v>
      </c>
    </row>
    <row r="8" spans="1:8" x14ac:dyDescent="0.2">
      <c r="A8" s="3" t="s">
        <v>122</v>
      </c>
      <c r="B8" s="305">
        <v>2199.8089999999997</v>
      </c>
      <c r="C8" s="73">
        <v>-5.2542378721355396</v>
      </c>
      <c r="D8" s="58">
        <v>15036.598999999998</v>
      </c>
      <c r="E8" s="59">
        <v>-2.0475009004352858</v>
      </c>
      <c r="F8" s="58">
        <v>25840.188000000002</v>
      </c>
      <c r="G8" s="59">
        <v>-0.47401984473520792</v>
      </c>
      <c r="H8" s="308">
        <v>42.664132462053558</v>
      </c>
    </row>
    <row r="9" spans="1:8" x14ac:dyDescent="0.2">
      <c r="A9" s="3" t="s">
        <v>123</v>
      </c>
      <c r="B9" s="305">
        <v>293.62299999999999</v>
      </c>
      <c r="C9" s="59">
        <v>-15.151103584989636</v>
      </c>
      <c r="D9" s="58">
        <v>1956.3910000000001</v>
      </c>
      <c r="E9" s="59">
        <v>-7.9111831189181494</v>
      </c>
      <c r="F9" s="58">
        <v>3474.8290000000002</v>
      </c>
      <c r="G9" s="73">
        <v>-5.5678829125439364</v>
      </c>
      <c r="H9" s="308">
        <v>5.7372092160856214</v>
      </c>
    </row>
    <row r="10" spans="1:8" x14ac:dyDescent="0.2">
      <c r="A10" s="66" t="s">
        <v>598</v>
      </c>
      <c r="B10" s="306">
        <v>1023.8730000000016</v>
      </c>
      <c r="C10" s="75">
        <v>9.954477066171453</v>
      </c>
      <c r="D10" s="74">
        <v>6453.2160000000022</v>
      </c>
      <c r="E10" s="75">
        <v>-4.7171058003383743</v>
      </c>
      <c r="F10" s="74">
        <v>11415.742</v>
      </c>
      <c r="G10" s="75">
        <v>-3.8989973819124182</v>
      </c>
      <c r="H10" s="309">
        <v>18.848265687564972</v>
      </c>
    </row>
    <row r="11" spans="1:8" x14ac:dyDescent="0.2">
      <c r="A11" s="76" t="s">
        <v>114</v>
      </c>
      <c r="B11" s="77">
        <v>5299.451</v>
      </c>
      <c r="C11" s="78">
        <v>-3.311627890004655</v>
      </c>
      <c r="D11" s="77">
        <v>35085.722999999998</v>
      </c>
      <c r="E11" s="78">
        <v>-4.2601094847747207</v>
      </c>
      <c r="F11" s="77">
        <v>60566.538</v>
      </c>
      <c r="G11" s="78">
        <v>-3.8563399224580936</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69" priority="3" operator="between">
      <formula>-0.5</formula>
      <formula>0.5</formula>
    </cfRule>
    <cfRule type="cellIs" dxfId="68" priority="4" operator="between">
      <formula>0</formula>
      <formula>0.49</formula>
    </cfRule>
  </conditionalFormatting>
  <conditionalFormatting sqref="E7">
    <cfRule type="cellIs" dxfId="67" priority="1" operator="between">
      <formula>0</formula>
      <formula>0.5</formula>
    </cfRule>
    <cfRule type="cellIs" dxfId="66"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806">
        <f>INDICE!A3</f>
        <v>45108</v>
      </c>
      <c r="B3" s="806">
        <v>41671</v>
      </c>
      <c r="C3" s="807">
        <v>41671</v>
      </c>
      <c r="D3" s="806">
        <v>41671</v>
      </c>
      <c r="E3" s="806">
        <v>41671</v>
      </c>
      <c r="F3" s="15"/>
    </row>
    <row r="4" spans="1:7" x14ac:dyDescent="0.2">
      <c r="A4" s="18" t="s">
        <v>30</v>
      </c>
      <c r="B4" s="763">
        <v>7.0000000000000007E-2</v>
      </c>
      <c r="C4" s="425"/>
      <c r="D4" s="15" t="s">
        <v>251</v>
      </c>
      <c r="E4" s="236">
        <v>5299.451</v>
      </c>
    </row>
    <row r="5" spans="1:7" x14ac:dyDescent="0.2">
      <c r="A5" s="18" t="s">
        <v>252</v>
      </c>
      <c r="B5" s="237">
        <v>5529.4340000000002</v>
      </c>
      <c r="C5" s="236"/>
      <c r="D5" s="18" t="s">
        <v>253</v>
      </c>
      <c r="E5" s="237">
        <v>-339.14400000000001</v>
      </c>
    </row>
    <row r="6" spans="1:7" x14ac:dyDescent="0.2">
      <c r="A6" s="18" t="s">
        <v>473</v>
      </c>
      <c r="B6" s="237">
        <v>-17.441000000000003</v>
      </c>
      <c r="C6" s="236"/>
      <c r="D6" s="18" t="s">
        <v>254</v>
      </c>
      <c r="E6" s="237">
        <v>223.69168999999965</v>
      </c>
    </row>
    <row r="7" spans="1:7" x14ac:dyDescent="0.2">
      <c r="A7" s="18" t="s">
        <v>474</v>
      </c>
      <c r="B7" s="237">
        <v>36.851999999999954</v>
      </c>
      <c r="C7" s="236"/>
      <c r="D7" s="18" t="s">
        <v>475</v>
      </c>
      <c r="E7" s="237">
        <v>1455.2059999999999</v>
      </c>
    </row>
    <row r="8" spans="1:7" x14ac:dyDescent="0.2">
      <c r="A8" s="18" t="s">
        <v>476</v>
      </c>
      <c r="B8" s="237">
        <v>-42.13</v>
      </c>
      <c r="C8" s="236"/>
      <c r="D8" s="18" t="s">
        <v>477</v>
      </c>
      <c r="E8" s="237">
        <v>-1657.886</v>
      </c>
    </row>
    <row r="9" spans="1:7" x14ac:dyDescent="0.2">
      <c r="A9" s="173" t="s">
        <v>58</v>
      </c>
      <c r="B9" s="174">
        <v>5506.7849999999999</v>
      </c>
      <c r="C9" s="236"/>
      <c r="D9" s="18" t="s">
        <v>256</v>
      </c>
      <c r="E9" s="237">
        <v>-118.84099999999999</v>
      </c>
    </row>
    <row r="10" spans="1:7" x14ac:dyDescent="0.2">
      <c r="A10" s="18" t="s">
        <v>255</v>
      </c>
      <c r="B10" s="237">
        <v>-207.33399999999983</v>
      </c>
      <c r="C10" s="236"/>
      <c r="D10" s="173" t="s">
        <v>478</v>
      </c>
      <c r="E10" s="174">
        <v>4862.4776899999997</v>
      </c>
      <c r="G10" s="497"/>
    </row>
    <row r="11" spans="1:7" x14ac:dyDescent="0.2">
      <c r="A11" s="173" t="s">
        <v>251</v>
      </c>
      <c r="B11" s="174">
        <v>5299.451</v>
      </c>
      <c r="C11" s="426"/>
      <c r="D11" s="443"/>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4" t="s">
        <v>480</v>
      </c>
      <c r="B1" s="774"/>
      <c r="C1" s="774"/>
      <c r="D1" s="774"/>
      <c r="E1" s="192"/>
      <c r="F1" s="192"/>
      <c r="G1" s="6"/>
      <c r="H1" s="6"/>
      <c r="I1" s="6"/>
      <c r="J1" s="6"/>
    </row>
    <row r="2" spans="1:10" ht="14.25" customHeight="1" x14ac:dyDescent="0.2">
      <c r="A2" s="774"/>
      <c r="B2" s="774"/>
      <c r="C2" s="774"/>
      <c r="D2" s="774"/>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56">
        <v>2019</v>
      </c>
      <c r="B5" s="637" t="s">
        <v>587</v>
      </c>
      <c r="C5" s="638">
        <v>13.86</v>
      </c>
      <c r="D5" s="197">
        <v>-4.8730267673301357</v>
      </c>
    </row>
    <row r="6" spans="1:10" ht="14.25" customHeight="1" x14ac:dyDescent="0.2">
      <c r="A6" s="701" t="s">
        <v>509</v>
      </c>
      <c r="B6" s="195" t="s">
        <v>589</v>
      </c>
      <c r="C6" s="703">
        <v>13.17</v>
      </c>
      <c r="D6" s="196">
        <v>-4.9783549783549752</v>
      </c>
    </row>
    <row r="7" spans="1:10" ht="14.25" customHeight="1" x14ac:dyDescent="0.2">
      <c r="A7" s="701" t="s">
        <v>509</v>
      </c>
      <c r="B7" s="195" t="s">
        <v>590</v>
      </c>
      <c r="C7" s="703">
        <v>12.77</v>
      </c>
      <c r="D7" s="196">
        <v>-3.0372057706909672</v>
      </c>
    </row>
    <row r="8" spans="1:10" ht="14.25" customHeight="1" x14ac:dyDescent="0.2">
      <c r="A8" s="701" t="s">
        <v>509</v>
      </c>
      <c r="B8" s="195" t="s">
        <v>592</v>
      </c>
      <c r="C8" s="703">
        <v>12.15</v>
      </c>
      <c r="D8" s="196">
        <v>-4.8551292090837839</v>
      </c>
    </row>
    <row r="9" spans="1:10" ht="14.25" customHeight="1" x14ac:dyDescent="0.2">
      <c r="A9" s="702" t="s">
        <v>509</v>
      </c>
      <c r="B9" s="198" t="s">
        <v>594</v>
      </c>
      <c r="C9" s="623">
        <v>12.74</v>
      </c>
      <c r="D9" s="199">
        <v>4.8559670781892992</v>
      </c>
    </row>
    <row r="10" spans="1:10" ht="14.25" customHeight="1" x14ac:dyDescent="0.2">
      <c r="A10" s="759">
        <v>2020</v>
      </c>
      <c r="B10" s="195" t="s">
        <v>610</v>
      </c>
      <c r="C10" s="703">
        <v>13.37</v>
      </c>
      <c r="D10" s="196">
        <v>4.9450549450549373</v>
      </c>
    </row>
    <row r="11" spans="1:10" ht="14.25" customHeight="1" x14ac:dyDescent="0.2">
      <c r="A11" s="757" t="s">
        <v>509</v>
      </c>
      <c r="B11" s="195" t="s">
        <v>615</v>
      </c>
      <c r="C11" s="703">
        <v>12.71</v>
      </c>
      <c r="D11" s="196">
        <v>-4.9364248317127783</v>
      </c>
    </row>
    <row r="12" spans="1:10" ht="14.25" customHeight="1" x14ac:dyDescent="0.2">
      <c r="A12" s="701" t="s">
        <v>509</v>
      </c>
      <c r="B12" s="195" t="s">
        <v>616</v>
      </c>
      <c r="C12" s="703">
        <v>12.09</v>
      </c>
      <c r="D12" s="196">
        <v>-4.8780487804878128</v>
      </c>
    </row>
    <row r="13" spans="1:10" ht="14.25" customHeight="1" x14ac:dyDescent="0.2">
      <c r="A13" s="760" t="s">
        <v>509</v>
      </c>
      <c r="B13" s="198" t="s">
        <v>617</v>
      </c>
      <c r="C13" s="623">
        <v>12.68</v>
      </c>
      <c r="D13" s="199">
        <v>4.8800661703887496</v>
      </c>
    </row>
    <row r="14" spans="1:10" ht="14.25" customHeight="1" x14ac:dyDescent="0.2">
      <c r="A14" s="756">
        <v>2021</v>
      </c>
      <c r="B14" s="637" t="s">
        <v>618</v>
      </c>
      <c r="C14" s="638">
        <v>13.3</v>
      </c>
      <c r="D14" s="197">
        <v>4.8895899053627838</v>
      </c>
    </row>
    <row r="15" spans="1:10" ht="14.25" customHeight="1" x14ac:dyDescent="0.2">
      <c r="A15" s="701" t="s">
        <v>509</v>
      </c>
      <c r="B15" s="195" t="s">
        <v>619</v>
      </c>
      <c r="C15" s="703">
        <v>13.96</v>
      </c>
      <c r="D15" s="196">
        <v>4.9624060150375948</v>
      </c>
    </row>
    <row r="16" spans="1:10" ht="14.25" customHeight="1" x14ac:dyDescent="0.2">
      <c r="A16" s="701" t="s">
        <v>509</v>
      </c>
      <c r="B16" s="195" t="s">
        <v>621</v>
      </c>
      <c r="C16" s="703">
        <v>14.64</v>
      </c>
      <c r="D16" s="196">
        <v>4.871060171919769</v>
      </c>
      <c r="F16" s="3" t="s">
        <v>369</v>
      </c>
    </row>
    <row r="17" spans="1:4" ht="14.25" customHeight="1" x14ac:dyDescent="0.2">
      <c r="A17" s="701" t="s">
        <v>509</v>
      </c>
      <c r="B17" s="195" t="s">
        <v>627</v>
      </c>
      <c r="C17" s="703">
        <v>15.37</v>
      </c>
      <c r="D17" s="196">
        <v>4.9863387978141978</v>
      </c>
    </row>
    <row r="18" spans="1:4" ht="14.25" customHeight="1" x14ac:dyDescent="0.2">
      <c r="A18" s="701" t="s">
        <v>509</v>
      </c>
      <c r="B18" s="195" t="s">
        <v>632</v>
      </c>
      <c r="C18" s="703">
        <v>16.12</v>
      </c>
      <c r="D18" s="196">
        <v>4.8796356538711896</v>
      </c>
    </row>
    <row r="19" spans="1:4" ht="14.25" customHeight="1" x14ac:dyDescent="0.2">
      <c r="A19" s="702" t="s">
        <v>509</v>
      </c>
      <c r="B19" s="198" t="s">
        <v>649</v>
      </c>
      <c r="C19" s="623">
        <v>16.920000000000002</v>
      </c>
      <c r="D19" s="199">
        <v>4.9627791563275476</v>
      </c>
    </row>
    <row r="20" spans="1:4" ht="14.25" customHeight="1" x14ac:dyDescent="0.2">
      <c r="A20" s="756">
        <v>2022</v>
      </c>
      <c r="B20" s="637" t="s">
        <v>657</v>
      </c>
      <c r="C20" s="638">
        <v>17.75</v>
      </c>
      <c r="D20" s="197">
        <v>4.905437352245853</v>
      </c>
    </row>
    <row r="21" spans="1:4" ht="14.25" customHeight="1" x14ac:dyDescent="0.2">
      <c r="A21" s="701" t="s">
        <v>509</v>
      </c>
      <c r="B21" s="195" t="s">
        <v>660</v>
      </c>
      <c r="C21" s="703">
        <v>18.63</v>
      </c>
      <c r="D21" s="196">
        <v>4.9577464788732337</v>
      </c>
    </row>
    <row r="22" spans="1:4" ht="14.25" customHeight="1" x14ac:dyDescent="0.2">
      <c r="A22" s="701" t="s">
        <v>509</v>
      </c>
      <c r="B22" s="195" t="s">
        <v>674</v>
      </c>
      <c r="C22" s="703">
        <v>19.55</v>
      </c>
      <c r="D22" s="196">
        <v>4.9382716049382811</v>
      </c>
    </row>
    <row r="23" spans="1:4" ht="14.25" customHeight="1" x14ac:dyDescent="0.2">
      <c r="A23" s="702" t="s">
        <v>509</v>
      </c>
      <c r="B23" s="198" t="s">
        <v>670</v>
      </c>
      <c r="C23" s="623">
        <v>18.579999999999998</v>
      </c>
      <c r="D23" s="199">
        <v>-4.9616368286445134</v>
      </c>
    </row>
    <row r="24" spans="1:4" ht="14.25" customHeight="1" x14ac:dyDescent="0.2">
      <c r="A24" s="761">
        <v>2023</v>
      </c>
      <c r="B24" s="637" t="s">
        <v>675</v>
      </c>
      <c r="C24" s="638">
        <v>17.66</v>
      </c>
      <c r="D24" s="197">
        <v>-4.9515608180839523</v>
      </c>
    </row>
    <row r="25" spans="1:4" ht="14.25" customHeight="1" x14ac:dyDescent="0.2">
      <c r="A25" s="759" t="s">
        <v>509</v>
      </c>
      <c r="B25" s="195" t="s">
        <v>682</v>
      </c>
      <c r="C25" s="703">
        <v>16.79</v>
      </c>
      <c r="D25" s="196">
        <v>-4.9263873159682952</v>
      </c>
    </row>
    <row r="26" spans="1:4" ht="14.25" customHeight="1" x14ac:dyDescent="0.2">
      <c r="A26" s="758" t="s">
        <v>509</v>
      </c>
      <c r="B26" s="195" t="s">
        <v>686</v>
      </c>
      <c r="C26" s="703">
        <v>15.96</v>
      </c>
      <c r="D26" s="196">
        <v>-4.9434187016080902</v>
      </c>
    </row>
    <row r="27" spans="1:4" ht="14.25" customHeight="1" x14ac:dyDescent="0.2">
      <c r="A27" s="760" t="s">
        <v>509</v>
      </c>
      <c r="B27" s="198" t="s">
        <v>691</v>
      </c>
      <c r="C27" s="623">
        <v>15.18</v>
      </c>
      <c r="D27" s="199">
        <v>-4.8872180451127889</v>
      </c>
    </row>
    <row r="28" spans="1:4" ht="14.25" customHeight="1" x14ac:dyDescent="0.2">
      <c r="A28" s="639"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76" t="s">
        <v>683</v>
      </c>
      <c r="C3" s="778" t="s">
        <v>420</v>
      </c>
      <c r="D3" s="776" t="s">
        <v>684</v>
      </c>
      <c r="E3" s="778" t="s">
        <v>420</v>
      </c>
      <c r="F3" s="780" t="s">
        <v>685</v>
      </c>
    </row>
    <row r="4" spans="1:6" ht="14.85" customHeight="1" x14ac:dyDescent="0.2">
      <c r="A4" s="495"/>
      <c r="B4" s="777"/>
      <c r="C4" s="779"/>
      <c r="D4" s="777"/>
      <c r="E4" s="779"/>
      <c r="F4" s="781"/>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7">
        <v>119066.745292566</v>
      </c>
      <c r="C12" s="468">
        <v>100</v>
      </c>
      <c r="D12" s="467">
        <v>117525.51589438341</v>
      </c>
      <c r="E12" s="468">
        <v>100</v>
      </c>
      <c r="F12" s="468">
        <v>1.3113998151411213</v>
      </c>
    </row>
    <row r="13" spans="1:6" x14ac:dyDescent="0.2">
      <c r="A13" s="714" t="s">
        <v>666</v>
      </c>
      <c r="B13" s="3"/>
      <c r="C13" s="3"/>
      <c r="D13" s="3"/>
      <c r="E13" s="3"/>
      <c r="F13" s="55" t="s">
        <v>570</v>
      </c>
    </row>
    <row r="14" spans="1:6" x14ac:dyDescent="0.2">
      <c r="A14" s="469"/>
      <c r="B14" s="1"/>
      <c r="C14" s="1"/>
      <c r="D14" s="1"/>
      <c r="E14" s="1"/>
      <c r="F14" s="1"/>
    </row>
    <row r="15" spans="1:6" x14ac:dyDescent="0.2">
      <c r="A15" s="494"/>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87" t="s">
        <v>260</v>
      </c>
      <c r="C3" s="787"/>
      <c r="D3" s="787"/>
      <c r="E3" s="786" t="s">
        <v>261</v>
      </c>
      <c r="F3" s="786"/>
    </row>
    <row r="4" spans="1:6" x14ac:dyDescent="0.2">
      <c r="A4" s="66"/>
      <c r="B4" s="201" t="s">
        <v>689</v>
      </c>
      <c r="C4" s="202" t="s">
        <v>687</v>
      </c>
      <c r="D4" s="201" t="s">
        <v>692</v>
      </c>
      <c r="E4" s="185" t="s">
        <v>262</v>
      </c>
      <c r="F4" s="184" t="s">
        <v>263</v>
      </c>
    </row>
    <row r="5" spans="1:6" x14ac:dyDescent="0.2">
      <c r="A5" s="427" t="s">
        <v>483</v>
      </c>
      <c r="B5" s="90">
        <v>161.30989817419353</v>
      </c>
      <c r="C5" s="90">
        <v>159.43617725666667</v>
      </c>
      <c r="D5" s="90">
        <v>200.72754374193548</v>
      </c>
      <c r="E5" s="90">
        <v>1.1752169110969573</v>
      </c>
      <c r="F5" s="90">
        <v>-19.637387491982203</v>
      </c>
    </row>
    <row r="6" spans="1:6" x14ac:dyDescent="0.2">
      <c r="A6" s="66" t="s">
        <v>482</v>
      </c>
      <c r="B6" s="97">
        <v>146.22774569999999</v>
      </c>
      <c r="C6" s="199">
        <v>142.95243014000002</v>
      </c>
      <c r="D6" s="97">
        <v>197.14236209677421</v>
      </c>
      <c r="E6" s="97">
        <v>2.2911926413509005</v>
      </c>
      <c r="F6" s="97">
        <v>-25.826319546572645</v>
      </c>
    </row>
    <row r="7" spans="1:6" x14ac:dyDescent="0.2">
      <c r="F7" s="55" t="s">
        <v>570</v>
      </c>
    </row>
    <row r="8" spans="1:6" x14ac:dyDescent="0.2">
      <c r="A8" s="639"/>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4" t="s">
        <v>663</v>
      </c>
      <c r="B1" s="774"/>
      <c r="C1" s="774"/>
      <c r="D1" s="3"/>
      <c r="E1" s="3"/>
    </row>
    <row r="2" spans="1:38" x14ac:dyDescent="0.2">
      <c r="A2" s="775"/>
      <c r="B2" s="774"/>
      <c r="C2" s="774"/>
      <c r="D2" s="3"/>
      <c r="E2" s="55" t="s">
        <v>259</v>
      </c>
    </row>
    <row r="3" spans="1:38" x14ac:dyDescent="0.2">
      <c r="A3" s="57"/>
      <c r="B3" s="203" t="s">
        <v>264</v>
      </c>
      <c r="C3" s="203" t="s">
        <v>265</v>
      </c>
      <c r="D3" s="203" t="s">
        <v>266</v>
      </c>
      <c r="E3" s="203" t="s">
        <v>267</v>
      </c>
    </row>
    <row r="4" spans="1:38" x14ac:dyDescent="0.2">
      <c r="A4" s="676" t="s">
        <v>268</v>
      </c>
      <c r="B4" s="728">
        <v>161.30989817419353</v>
      </c>
      <c r="C4" s="729">
        <v>27.995932740975739</v>
      </c>
      <c r="D4" s="729">
        <v>47.41131406870165</v>
      </c>
      <c r="E4" s="729">
        <v>85.902651364516146</v>
      </c>
      <c r="F4" s="615"/>
      <c r="G4" s="615"/>
      <c r="H4" s="615"/>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185.91612903225808</v>
      </c>
      <c r="C5" s="92">
        <v>29.684087828679861</v>
      </c>
      <c r="D5" s="92">
        <v>72.290202493900793</v>
      </c>
      <c r="E5" s="92">
        <v>83.941838709677427</v>
      </c>
      <c r="F5" s="615"/>
      <c r="G5" s="615"/>
      <c r="M5" s="616"/>
      <c r="N5" s="616"/>
      <c r="O5" s="616"/>
      <c r="P5" s="616"/>
      <c r="Q5" s="616"/>
      <c r="R5" s="616"/>
      <c r="S5" s="616"/>
      <c r="T5" s="616"/>
      <c r="U5" s="616"/>
      <c r="V5" s="616"/>
      <c r="W5" s="616"/>
      <c r="X5" s="616"/>
      <c r="Y5" s="616"/>
      <c r="Z5" s="616"/>
      <c r="AA5" s="616"/>
      <c r="AB5" s="616"/>
      <c r="AC5" s="616"/>
      <c r="AD5" s="616"/>
      <c r="AE5" s="280"/>
      <c r="AF5" s="280"/>
      <c r="AG5" s="280"/>
      <c r="AH5" s="280"/>
      <c r="AI5" s="280"/>
      <c r="AJ5" s="280"/>
      <c r="AK5" s="280"/>
      <c r="AL5" s="280"/>
    </row>
    <row r="6" spans="1:38" x14ac:dyDescent="0.2">
      <c r="A6" s="204" t="s">
        <v>270</v>
      </c>
      <c r="B6" s="205">
        <v>157.52580645161291</v>
      </c>
      <c r="C6" s="92">
        <v>26.25430107526882</v>
      </c>
      <c r="D6" s="92">
        <v>56.360344086021506</v>
      </c>
      <c r="E6" s="92">
        <v>74.911161290322582</v>
      </c>
      <c r="F6" s="615"/>
      <c r="G6" s="615"/>
      <c r="M6" s="616"/>
      <c r="N6" s="616"/>
      <c r="O6" s="616"/>
      <c r="P6" s="616"/>
      <c r="Q6" s="616"/>
      <c r="R6" s="616"/>
      <c r="S6" s="616"/>
      <c r="T6" s="616"/>
      <c r="U6" s="616"/>
      <c r="V6" s="616"/>
      <c r="W6" s="616"/>
      <c r="X6" s="616"/>
      <c r="Y6" s="616"/>
      <c r="Z6" s="616"/>
      <c r="AA6" s="616"/>
      <c r="AB6" s="616"/>
      <c r="AC6" s="616"/>
      <c r="AD6" s="616"/>
      <c r="AE6" s="280"/>
      <c r="AF6" s="280"/>
      <c r="AG6" s="280"/>
      <c r="AH6" s="280"/>
      <c r="AI6" s="280"/>
      <c r="AJ6" s="280"/>
      <c r="AK6" s="280"/>
      <c r="AL6" s="280"/>
    </row>
    <row r="7" spans="1:38" x14ac:dyDescent="0.2">
      <c r="A7" s="204" t="s">
        <v>233</v>
      </c>
      <c r="B7" s="205">
        <v>171.64067741935483</v>
      </c>
      <c r="C7" s="92">
        <v>29.788877899226868</v>
      </c>
      <c r="D7" s="92">
        <v>60.015993068515066</v>
      </c>
      <c r="E7" s="92">
        <v>81.835806451612896</v>
      </c>
      <c r="F7" s="615"/>
      <c r="G7" s="615"/>
      <c r="N7" s="616"/>
      <c r="O7" s="616"/>
      <c r="P7" s="616"/>
      <c r="Q7" s="616"/>
      <c r="R7" s="616"/>
      <c r="S7" s="616"/>
      <c r="T7" s="616"/>
      <c r="U7" s="616"/>
      <c r="V7" s="616"/>
      <c r="W7" s="616"/>
      <c r="X7" s="616"/>
      <c r="Y7" s="616"/>
      <c r="Z7" s="616"/>
      <c r="AA7" s="616"/>
      <c r="AB7" s="616"/>
      <c r="AC7" s="616"/>
      <c r="AD7" s="616"/>
      <c r="AE7" s="280"/>
      <c r="AF7" s="280"/>
      <c r="AG7" s="280"/>
      <c r="AH7" s="280"/>
      <c r="AI7" s="280"/>
      <c r="AJ7" s="280"/>
      <c r="AK7" s="280"/>
      <c r="AL7" s="280"/>
    </row>
    <row r="8" spans="1:38" x14ac:dyDescent="0.2">
      <c r="A8" s="204" t="s">
        <v>271</v>
      </c>
      <c r="B8" s="205">
        <v>129.9081612903226</v>
      </c>
      <c r="C8" s="92">
        <v>21.651360215053771</v>
      </c>
      <c r="D8" s="92">
        <v>36.302446236559135</v>
      </c>
      <c r="E8" s="92">
        <v>71.954354838709691</v>
      </c>
      <c r="F8" s="615"/>
      <c r="G8" s="615"/>
      <c r="N8" s="616"/>
      <c r="O8" s="616"/>
      <c r="P8" s="616"/>
      <c r="Q8" s="616"/>
      <c r="R8" s="616"/>
      <c r="S8" s="616"/>
      <c r="T8" s="616"/>
      <c r="U8" s="616"/>
      <c r="V8" s="616"/>
      <c r="W8" s="616"/>
      <c r="X8" s="616"/>
      <c r="Y8" s="616"/>
      <c r="Z8" s="616"/>
      <c r="AA8" s="616"/>
      <c r="AB8" s="616"/>
      <c r="AC8" s="616"/>
      <c r="AD8" s="616"/>
      <c r="AE8" s="280"/>
      <c r="AF8" s="280"/>
      <c r="AG8" s="280"/>
      <c r="AH8" s="280"/>
      <c r="AI8" s="280"/>
      <c r="AJ8" s="280"/>
      <c r="AK8" s="280"/>
      <c r="AL8" s="280"/>
    </row>
    <row r="9" spans="1:38" x14ac:dyDescent="0.2">
      <c r="A9" s="204" t="s">
        <v>272</v>
      </c>
      <c r="B9" s="205">
        <v>146.18970967741936</v>
      </c>
      <c r="C9" s="92">
        <v>23.341214150176203</v>
      </c>
      <c r="D9" s="92">
        <v>43.518463269178639</v>
      </c>
      <c r="E9" s="92">
        <v>79.33003225806452</v>
      </c>
      <c r="F9" s="615"/>
      <c r="G9" s="615"/>
    </row>
    <row r="10" spans="1:38" x14ac:dyDescent="0.2">
      <c r="A10" s="204" t="s">
        <v>273</v>
      </c>
      <c r="B10" s="205">
        <v>149.05161290322582</v>
      </c>
      <c r="C10" s="92">
        <v>29.810322580645163</v>
      </c>
      <c r="D10" s="92">
        <v>44.148387096774201</v>
      </c>
      <c r="E10" s="92">
        <v>75.092903225806452</v>
      </c>
      <c r="F10" s="615"/>
      <c r="G10" s="615"/>
    </row>
    <row r="11" spans="1:38" x14ac:dyDescent="0.2">
      <c r="A11" s="204" t="s">
        <v>274</v>
      </c>
      <c r="B11" s="205">
        <v>192.3714516129032</v>
      </c>
      <c r="C11" s="92">
        <v>38.474290322580643</v>
      </c>
      <c r="D11" s="92">
        <v>63.65319354838708</v>
      </c>
      <c r="E11" s="92">
        <v>90.243967741935478</v>
      </c>
      <c r="F11" s="615"/>
      <c r="G11" s="615"/>
    </row>
    <row r="12" spans="1:38" x14ac:dyDescent="0.2">
      <c r="A12" s="204" t="s">
        <v>275</v>
      </c>
      <c r="B12" s="205">
        <v>158.18387096774194</v>
      </c>
      <c r="C12" s="92">
        <v>26.363978494623659</v>
      </c>
      <c r="D12" s="92">
        <v>54.364827956989267</v>
      </c>
      <c r="E12" s="92">
        <v>77.455064516129013</v>
      </c>
      <c r="F12" s="615"/>
      <c r="G12" s="615"/>
    </row>
    <row r="13" spans="1:38" x14ac:dyDescent="0.2">
      <c r="A13" s="204" t="s">
        <v>276</v>
      </c>
      <c r="B13" s="205">
        <v>146.33048387096775</v>
      </c>
      <c r="C13" s="92">
        <v>26.387464304600744</v>
      </c>
      <c r="D13" s="92">
        <v>49.095793759915395</v>
      </c>
      <c r="E13" s="92">
        <v>70.847225806451618</v>
      </c>
      <c r="F13" s="615"/>
      <c r="G13" s="615"/>
    </row>
    <row r="14" spans="1:38" x14ac:dyDescent="0.2">
      <c r="A14" s="204" t="s">
        <v>205</v>
      </c>
      <c r="B14" s="205">
        <v>169.74193548387098</v>
      </c>
      <c r="C14" s="92">
        <v>28.290322580645167</v>
      </c>
      <c r="D14" s="92">
        <v>56.299838709677417</v>
      </c>
      <c r="E14" s="92">
        <v>85.151774193548391</v>
      </c>
      <c r="F14" s="615"/>
      <c r="G14" s="615"/>
    </row>
    <row r="15" spans="1:38" x14ac:dyDescent="0.2">
      <c r="A15" s="204" t="s">
        <v>277</v>
      </c>
      <c r="B15" s="205">
        <v>190.50322580645161</v>
      </c>
      <c r="C15" s="92">
        <v>36.87159209157128</v>
      </c>
      <c r="D15" s="92">
        <v>72.241214360041624</v>
      </c>
      <c r="E15" s="92">
        <v>81.390419354838713</v>
      </c>
      <c r="F15" s="615"/>
      <c r="G15" s="615"/>
    </row>
    <row r="16" spans="1:38" x14ac:dyDescent="0.2">
      <c r="A16" s="204" t="s">
        <v>234</v>
      </c>
      <c r="B16" s="206">
        <v>183.4900322580645</v>
      </c>
      <c r="C16" s="196">
        <v>30.581672043010755</v>
      </c>
      <c r="D16" s="196">
        <v>69.130069892473102</v>
      </c>
      <c r="E16" s="196">
        <v>83.778290322580645</v>
      </c>
      <c r="F16" s="615"/>
      <c r="G16" s="615"/>
    </row>
    <row r="17" spans="1:13" x14ac:dyDescent="0.2">
      <c r="A17" s="204" t="s">
        <v>235</v>
      </c>
      <c r="B17" s="205">
        <v>188.08387096774192</v>
      </c>
      <c r="C17" s="92">
        <v>36.403329864724242</v>
      </c>
      <c r="D17" s="92">
        <v>71.53402497398541</v>
      </c>
      <c r="E17" s="92">
        <v>80.146516129032264</v>
      </c>
      <c r="F17" s="615"/>
      <c r="G17" s="615"/>
    </row>
    <row r="18" spans="1:13" x14ac:dyDescent="0.2">
      <c r="A18" s="204" t="s">
        <v>278</v>
      </c>
      <c r="B18" s="205">
        <v>155.2884516129032</v>
      </c>
      <c r="C18" s="92">
        <v>33.014080264160526</v>
      </c>
      <c r="D18" s="92">
        <v>32.890564897129764</v>
      </c>
      <c r="E18" s="92">
        <v>89.383806451612912</v>
      </c>
      <c r="F18" s="615"/>
      <c r="G18" s="615"/>
    </row>
    <row r="19" spans="1:13" x14ac:dyDescent="0.2">
      <c r="A19" s="3" t="s">
        <v>279</v>
      </c>
      <c r="B19" s="205">
        <v>163.57483870967744</v>
      </c>
      <c r="C19" s="92">
        <v>30.587164961972206</v>
      </c>
      <c r="D19" s="92">
        <v>55.211996328350381</v>
      </c>
      <c r="E19" s="92">
        <v>77.775677419354849</v>
      </c>
      <c r="F19" s="615"/>
      <c r="G19" s="615"/>
    </row>
    <row r="20" spans="1:13" x14ac:dyDescent="0.2">
      <c r="A20" s="3" t="s">
        <v>206</v>
      </c>
      <c r="B20" s="205">
        <v>185.50816129032256</v>
      </c>
      <c r="C20" s="92">
        <v>33.452291380222107</v>
      </c>
      <c r="D20" s="92">
        <v>72.839869910100461</v>
      </c>
      <c r="E20" s="92">
        <v>79.215999999999994</v>
      </c>
      <c r="F20" s="615"/>
      <c r="G20" s="615"/>
    </row>
    <row r="21" spans="1:13" x14ac:dyDescent="0.2">
      <c r="A21" s="3" t="s">
        <v>280</v>
      </c>
      <c r="B21" s="205">
        <v>158.5888064516129</v>
      </c>
      <c r="C21" s="92">
        <v>27.523677152759262</v>
      </c>
      <c r="D21" s="92">
        <v>55.935580911756858</v>
      </c>
      <c r="E21" s="92">
        <v>75.129548387096776</v>
      </c>
      <c r="F21" s="615"/>
      <c r="G21" s="615"/>
    </row>
    <row r="22" spans="1:13" x14ac:dyDescent="0.2">
      <c r="A22" s="195" t="s">
        <v>281</v>
      </c>
      <c r="B22" s="205">
        <v>148.23251612903226</v>
      </c>
      <c r="C22" s="92">
        <v>25.726304452146096</v>
      </c>
      <c r="D22" s="92">
        <v>46.600082644628102</v>
      </c>
      <c r="E22" s="92">
        <v>75.906129032258065</v>
      </c>
      <c r="F22" s="615"/>
      <c r="G22" s="615"/>
    </row>
    <row r="23" spans="1:13" x14ac:dyDescent="0.2">
      <c r="A23" s="195" t="s">
        <v>282</v>
      </c>
      <c r="B23" s="207">
        <v>155.82580645161289</v>
      </c>
      <c r="C23" s="208">
        <v>21.49321468298109</v>
      </c>
      <c r="D23" s="208">
        <v>53.798753058954375</v>
      </c>
      <c r="E23" s="208">
        <v>80.533838709677426</v>
      </c>
      <c r="F23" s="615"/>
      <c r="G23" s="615"/>
    </row>
    <row r="24" spans="1:13" x14ac:dyDescent="0.2">
      <c r="A24" s="195" t="s">
        <v>283</v>
      </c>
      <c r="B24" s="207">
        <v>134</v>
      </c>
      <c r="C24" s="208">
        <v>20.440677966101696</v>
      </c>
      <c r="D24" s="208">
        <v>54.938322033898295</v>
      </c>
      <c r="E24" s="208">
        <v>58.621000000000002</v>
      </c>
      <c r="F24" s="615"/>
      <c r="G24" s="615"/>
    </row>
    <row r="25" spans="1:13" x14ac:dyDescent="0.2">
      <c r="A25" s="195" t="s">
        <v>545</v>
      </c>
      <c r="B25" s="207">
        <v>197.4548387096774</v>
      </c>
      <c r="C25" s="208">
        <v>34.269021594241529</v>
      </c>
      <c r="D25" s="208">
        <v>66.317268728339116</v>
      </c>
      <c r="E25" s="208">
        <v>96.868548387096766</v>
      </c>
      <c r="F25" s="615"/>
      <c r="G25" s="615"/>
    </row>
    <row r="26" spans="1:13" x14ac:dyDescent="0.2">
      <c r="A26" s="3" t="s">
        <v>284</v>
      </c>
      <c r="B26" s="207">
        <v>145.01032258064515</v>
      </c>
      <c r="C26" s="208">
        <v>27.115751376868605</v>
      </c>
      <c r="D26" s="208">
        <v>38.291732494099122</v>
      </c>
      <c r="E26" s="208">
        <v>79.602838709677428</v>
      </c>
      <c r="F26" s="615"/>
      <c r="G26" s="615"/>
    </row>
    <row r="27" spans="1:13" x14ac:dyDescent="0.2">
      <c r="A27" s="195" t="s">
        <v>236</v>
      </c>
      <c r="B27" s="207">
        <v>168.92903225806452</v>
      </c>
      <c r="C27" s="208">
        <v>31.588355625491744</v>
      </c>
      <c r="D27" s="208">
        <v>56.917837922895373</v>
      </c>
      <c r="E27" s="208">
        <v>80.422838709677407</v>
      </c>
      <c r="F27" s="615"/>
      <c r="G27" s="615"/>
    </row>
    <row r="28" spans="1:13" x14ac:dyDescent="0.2">
      <c r="A28" s="195" t="s">
        <v>547</v>
      </c>
      <c r="B28" s="205">
        <v>156.35593548387098</v>
      </c>
      <c r="C28" s="92">
        <v>27.136154092242073</v>
      </c>
      <c r="D28" s="92">
        <v>53.839103972274067</v>
      </c>
      <c r="E28" s="92">
        <v>75.380677419354839</v>
      </c>
      <c r="F28" s="615"/>
      <c r="G28" s="615"/>
    </row>
    <row r="29" spans="1:13" x14ac:dyDescent="0.2">
      <c r="A29" s="3" t="s">
        <v>285</v>
      </c>
      <c r="B29" s="207">
        <v>135.45170967741936</v>
      </c>
      <c r="C29" s="208">
        <v>21.626743561940906</v>
      </c>
      <c r="D29" s="208">
        <v>35.938837083220385</v>
      </c>
      <c r="E29" s="208">
        <v>77.886129032258069</v>
      </c>
      <c r="F29" s="615"/>
      <c r="G29" s="615"/>
    </row>
    <row r="30" spans="1:13" x14ac:dyDescent="0.2">
      <c r="A30" s="3" t="s">
        <v>237</v>
      </c>
      <c r="B30" s="205">
        <v>168.69393548387094</v>
      </c>
      <c r="C30" s="92">
        <v>33.738787096774189</v>
      </c>
      <c r="D30" s="92">
        <v>54.021890322580617</v>
      </c>
      <c r="E30" s="92">
        <v>80.933258064516139</v>
      </c>
      <c r="F30" s="615"/>
      <c r="G30" s="615"/>
    </row>
    <row r="31" spans="1:13" x14ac:dyDescent="0.2">
      <c r="A31" s="649" t="s">
        <v>286</v>
      </c>
      <c r="B31" s="650">
        <v>173.71187538438767</v>
      </c>
      <c r="C31" s="650">
        <v>30.717343817971006</v>
      </c>
      <c r="D31" s="650">
        <v>60.371563824481179</v>
      </c>
      <c r="E31" s="650">
        <v>82.622967741935483</v>
      </c>
      <c r="F31" s="615"/>
      <c r="G31" s="615"/>
    </row>
    <row r="32" spans="1:13" x14ac:dyDescent="0.2">
      <c r="A32" s="648" t="s">
        <v>287</v>
      </c>
      <c r="B32" s="647">
        <v>179.52120428582364</v>
      </c>
      <c r="C32" s="647">
        <v>31.156572644647081</v>
      </c>
      <c r="D32" s="647">
        <v>65.216867531296501</v>
      </c>
      <c r="E32" s="647">
        <v>83.147764109880058</v>
      </c>
      <c r="F32" s="615"/>
      <c r="G32" s="615"/>
      <c r="M32" s="616"/>
    </row>
    <row r="33" spans="1:13" x14ac:dyDescent="0.2">
      <c r="A33" s="646" t="s">
        <v>288</v>
      </c>
      <c r="B33" s="651">
        <v>18.211306111630108</v>
      </c>
      <c r="C33" s="651">
        <v>3.160639903671342</v>
      </c>
      <c r="D33" s="651">
        <v>17.805553462594851</v>
      </c>
      <c r="E33" s="651">
        <v>-2.7548872546360883</v>
      </c>
      <c r="F33" s="615"/>
      <c r="G33" s="615"/>
      <c r="M33" s="616"/>
    </row>
    <row r="34" spans="1:13" x14ac:dyDescent="0.2">
      <c r="A34" s="80"/>
      <c r="B34" s="3"/>
      <c r="C34" s="3"/>
      <c r="D34" s="3"/>
      <c r="E34" s="55" t="s">
        <v>570</v>
      </c>
    </row>
    <row r="35" spans="1:13" s="1" customFormat="1" ht="14.25" customHeight="1" x14ac:dyDescent="0.2">
      <c r="A35" s="808" t="s">
        <v>676</v>
      </c>
      <c r="B35" s="808"/>
      <c r="C35" s="808"/>
      <c r="D35" s="808"/>
      <c r="E35" s="808"/>
    </row>
    <row r="36" spans="1:13" s="1" customFormat="1" x14ac:dyDescent="0.2">
      <c r="A36" s="808"/>
      <c r="B36" s="808"/>
      <c r="C36" s="808"/>
      <c r="D36" s="808"/>
      <c r="E36" s="808"/>
    </row>
    <row r="37" spans="1:13" s="1" customFormat="1" x14ac:dyDescent="0.2">
      <c r="A37" s="808"/>
      <c r="B37" s="808"/>
      <c r="C37" s="808"/>
      <c r="D37" s="808"/>
      <c r="E37" s="80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4" t="s">
        <v>664</v>
      </c>
      <c r="B1" s="774"/>
      <c r="C1" s="774"/>
      <c r="D1" s="3"/>
      <c r="E1" s="3"/>
    </row>
    <row r="2" spans="1:36" x14ac:dyDescent="0.2">
      <c r="A2" s="775"/>
      <c r="B2" s="774"/>
      <c r="C2" s="774"/>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6" t="s">
        <v>268</v>
      </c>
      <c r="B4" s="728">
        <v>146.22774569999999</v>
      </c>
      <c r="C4" s="729">
        <v>25.37836908842975</v>
      </c>
      <c r="D4" s="729">
        <v>38.042314059957334</v>
      </c>
      <c r="E4" s="729">
        <v>82.807062551612901</v>
      </c>
      <c r="F4" s="615"/>
      <c r="G4" s="615"/>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280"/>
      <c r="AH4" s="280"/>
      <c r="AI4" s="280"/>
      <c r="AJ4" s="280"/>
    </row>
    <row r="5" spans="1:36" x14ac:dyDescent="0.2">
      <c r="A5" s="204" t="s">
        <v>269</v>
      </c>
      <c r="B5" s="205">
        <v>163.49032258064517</v>
      </c>
      <c r="C5" s="92">
        <v>26.103496882624022</v>
      </c>
      <c r="D5" s="92">
        <v>54.509922472214704</v>
      </c>
      <c r="E5" s="92">
        <v>82.876903225806444</v>
      </c>
      <c r="G5" s="615"/>
      <c r="H5" s="617"/>
      <c r="I5" s="617"/>
      <c r="J5" s="617"/>
      <c r="K5" s="617"/>
      <c r="L5" s="616"/>
      <c r="M5" s="616"/>
      <c r="N5" s="616"/>
      <c r="O5" s="616"/>
      <c r="P5" s="616"/>
      <c r="Q5" s="616"/>
      <c r="R5" s="616"/>
      <c r="S5" s="616"/>
      <c r="T5" s="616"/>
      <c r="U5" s="616"/>
      <c r="V5" s="616"/>
      <c r="W5" s="616"/>
      <c r="X5" s="616"/>
      <c r="Y5" s="616"/>
      <c r="Z5" s="616"/>
      <c r="AA5" s="616"/>
      <c r="AB5" s="616"/>
      <c r="AC5" s="616"/>
      <c r="AD5" s="616"/>
      <c r="AE5" s="616"/>
      <c r="AF5" s="616"/>
      <c r="AG5" s="280"/>
      <c r="AH5" s="280"/>
      <c r="AI5" s="280"/>
      <c r="AJ5" s="280"/>
    </row>
    <row r="6" spans="1:36" x14ac:dyDescent="0.2">
      <c r="A6" s="204" t="s">
        <v>270</v>
      </c>
      <c r="B6" s="205">
        <v>154.36129032258063</v>
      </c>
      <c r="C6" s="92">
        <v>25.726881720430107</v>
      </c>
      <c r="D6" s="92">
        <v>48.701086021505368</v>
      </c>
      <c r="E6" s="92">
        <v>79.933322580645154</v>
      </c>
      <c r="G6" s="615"/>
      <c r="L6" s="616"/>
      <c r="M6" s="616"/>
      <c r="N6" s="616"/>
      <c r="O6" s="616"/>
      <c r="P6" s="616"/>
      <c r="Q6" s="616"/>
      <c r="R6" s="616"/>
      <c r="S6" s="616"/>
      <c r="T6" s="616"/>
      <c r="U6" s="616"/>
      <c r="V6" s="616"/>
      <c r="W6" s="616"/>
      <c r="X6" s="616"/>
      <c r="Y6" s="616"/>
      <c r="Z6" s="616"/>
      <c r="AA6" s="616"/>
      <c r="AB6" s="616"/>
      <c r="AC6" s="616"/>
      <c r="AD6" s="616"/>
      <c r="AE6" s="616"/>
      <c r="AF6" s="616"/>
      <c r="AG6" s="280"/>
      <c r="AH6" s="280"/>
      <c r="AI6" s="280"/>
      <c r="AJ6" s="280"/>
    </row>
    <row r="7" spans="1:36" x14ac:dyDescent="0.2">
      <c r="A7" s="204" t="s">
        <v>233</v>
      </c>
      <c r="B7" s="205">
        <v>171.33564516129033</v>
      </c>
      <c r="C7" s="92">
        <v>29.735938416422286</v>
      </c>
      <c r="D7" s="92">
        <v>60.01599706744868</v>
      </c>
      <c r="E7" s="92">
        <v>81.583709677419364</v>
      </c>
      <c r="G7" s="615"/>
      <c r="L7" s="617"/>
      <c r="M7" s="617"/>
      <c r="N7" s="617"/>
      <c r="O7" s="617"/>
      <c r="P7" s="617"/>
      <c r="Q7" s="617"/>
      <c r="R7" s="617"/>
      <c r="S7" s="617"/>
      <c r="T7" s="617"/>
      <c r="U7" s="617"/>
      <c r="V7" s="617"/>
      <c r="W7" s="617"/>
      <c r="X7" s="617"/>
      <c r="Y7" s="617"/>
      <c r="Z7" s="617"/>
      <c r="AA7" s="617"/>
      <c r="AB7" s="617"/>
      <c r="AC7" s="617"/>
      <c r="AD7" s="617"/>
      <c r="AE7" s="617"/>
      <c r="AF7" s="617"/>
      <c r="AG7" s="282"/>
      <c r="AH7" s="282"/>
      <c r="AI7" s="282"/>
      <c r="AJ7" s="282"/>
    </row>
    <row r="8" spans="1:36" x14ac:dyDescent="0.2">
      <c r="A8" s="204" t="s">
        <v>271</v>
      </c>
      <c r="B8" s="205">
        <v>124.553</v>
      </c>
      <c r="C8" s="92">
        <v>20.758833333333335</v>
      </c>
      <c r="D8" s="92">
        <v>33.030102150537637</v>
      </c>
      <c r="E8" s="92">
        <v>70.764064516129025</v>
      </c>
      <c r="G8" s="615"/>
    </row>
    <row r="9" spans="1:36" x14ac:dyDescent="0.2">
      <c r="A9" s="204" t="s">
        <v>272</v>
      </c>
      <c r="B9" s="205">
        <v>148.84351612903222</v>
      </c>
      <c r="C9" s="92">
        <v>23.764931146652206</v>
      </c>
      <c r="D9" s="92">
        <v>40.618714014638087</v>
      </c>
      <c r="E9" s="92">
        <v>84.459870967741935</v>
      </c>
      <c r="G9" s="615"/>
    </row>
    <row r="10" spans="1:36" x14ac:dyDescent="0.2">
      <c r="A10" s="204" t="s">
        <v>273</v>
      </c>
      <c r="B10" s="205">
        <v>149.63548387096773</v>
      </c>
      <c r="C10" s="92">
        <v>29.927096774193547</v>
      </c>
      <c r="D10" s="92">
        <v>37.42903225806451</v>
      </c>
      <c r="E10" s="92">
        <v>82.279354838709679</v>
      </c>
      <c r="G10" s="615"/>
    </row>
    <row r="11" spans="1:36" x14ac:dyDescent="0.2">
      <c r="A11" s="204" t="s">
        <v>274</v>
      </c>
      <c r="B11" s="205">
        <v>165.20003225806451</v>
      </c>
      <c r="C11" s="92">
        <v>33.040006451612904</v>
      </c>
      <c r="D11" s="92">
        <v>44.336767741935482</v>
      </c>
      <c r="E11" s="92">
        <v>87.823258064516125</v>
      </c>
      <c r="G11" s="615"/>
    </row>
    <row r="12" spans="1:36" x14ac:dyDescent="0.2">
      <c r="A12" s="204" t="s">
        <v>275</v>
      </c>
      <c r="B12" s="205">
        <v>145.6709677419355</v>
      </c>
      <c r="C12" s="92">
        <v>24.27849462365592</v>
      </c>
      <c r="D12" s="92">
        <v>39.765021505376367</v>
      </c>
      <c r="E12" s="92">
        <v>81.627451612903215</v>
      </c>
      <c r="G12" s="615"/>
    </row>
    <row r="13" spans="1:36" x14ac:dyDescent="0.2">
      <c r="A13" s="204" t="s">
        <v>276</v>
      </c>
      <c r="B13" s="205">
        <v>151.10193548387096</v>
      </c>
      <c r="C13" s="92">
        <v>27.247890005288209</v>
      </c>
      <c r="D13" s="92">
        <v>52.01381967213112</v>
      </c>
      <c r="E13" s="92">
        <v>71.840225806451627</v>
      </c>
      <c r="G13" s="615"/>
    </row>
    <row r="14" spans="1:36" x14ac:dyDescent="0.2">
      <c r="A14" s="204" t="s">
        <v>205</v>
      </c>
      <c r="B14" s="205">
        <v>149.83870967741936</v>
      </c>
      <c r="C14" s="92">
        <v>24.973118279569896</v>
      </c>
      <c r="D14" s="92">
        <v>37.200236559139789</v>
      </c>
      <c r="E14" s="92">
        <v>87.665354838709675</v>
      </c>
      <c r="G14" s="615"/>
    </row>
    <row r="15" spans="1:36" x14ac:dyDescent="0.2">
      <c r="A15" s="204" t="s">
        <v>277</v>
      </c>
      <c r="B15" s="205">
        <v>181.89354838709679</v>
      </c>
      <c r="C15" s="92">
        <v>35.205202913631638</v>
      </c>
      <c r="D15" s="92">
        <v>51.052055150884485</v>
      </c>
      <c r="E15" s="92">
        <v>95.636290322580663</v>
      </c>
      <c r="G15" s="615"/>
    </row>
    <row r="16" spans="1:36" x14ac:dyDescent="0.2">
      <c r="A16" s="204" t="s">
        <v>234</v>
      </c>
      <c r="B16" s="206">
        <v>168.70764516129034</v>
      </c>
      <c r="C16" s="196">
        <v>28.117940860215061</v>
      </c>
      <c r="D16" s="196">
        <v>60.900220430107538</v>
      </c>
      <c r="E16" s="196">
        <v>79.689483870967749</v>
      </c>
      <c r="G16" s="615"/>
    </row>
    <row r="17" spans="1:11" x14ac:dyDescent="0.2">
      <c r="A17" s="204" t="s">
        <v>235</v>
      </c>
      <c r="B17" s="205">
        <v>159.54838709677421</v>
      </c>
      <c r="C17" s="92">
        <v>30.880332986472428</v>
      </c>
      <c r="D17" s="92">
        <v>42.43286056191468</v>
      </c>
      <c r="E17" s="92">
        <v>86.235193548387102</v>
      </c>
      <c r="G17" s="615"/>
    </row>
    <row r="18" spans="1:11" x14ac:dyDescent="0.2">
      <c r="A18" s="204" t="s">
        <v>278</v>
      </c>
      <c r="B18" s="205">
        <v>152.14567741935483</v>
      </c>
      <c r="C18" s="92">
        <v>32.345931419862836</v>
      </c>
      <c r="D18" s="92">
        <v>30.330907289814562</v>
      </c>
      <c r="E18" s="92">
        <v>89.468838709677428</v>
      </c>
      <c r="G18" s="615"/>
    </row>
    <row r="19" spans="1:11" x14ac:dyDescent="0.2">
      <c r="A19" s="3" t="s">
        <v>279</v>
      </c>
      <c r="B19" s="205">
        <v>152.48870967741939</v>
      </c>
      <c r="C19" s="92">
        <v>28.514148964070294</v>
      </c>
      <c r="D19" s="92">
        <v>48.609818777865236</v>
      </c>
      <c r="E19" s="92">
        <v>75.364741935483863</v>
      </c>
      <c r="G19" s="615"/>
    </row>
    <row r="20" spans="1:11" x14ac:dyDescent="0.2">
      <c r="A20" s="3" t="s">
        <v>206</v>
      </c>
      <c r="B20" s="205">
        <v>169.67190322580643</v>
      </c>
      <c r="C20" s="92">
        <v>30.596572712850342</v>
      </c>
      <c r="D20" s="92">
        <v>61.740201480698005</v>
      </c>
      <c r="E20" s="92">
        <v>77.335129032258081</v>
      </c>
      <c r="G20" s="615"/>
    </row>
    <row r="21" spans="1:11" x14ac:dyDescent="0.2">
      <c r="A21" s="3" t="s">
        <v>280</v>
      </c>
      <c r="B21" s="205">
        <v>145.56658064516131</v>
      </c>
      <c r="C21" s="92">
        <v>25.263621434284193</v>
      </c>
      <c r="D21" s="92">
        <v>46.896668888296475</v>
      </c>
      <c r="E21" s="92">
        <v>73.406290322580645</v>
      </c>
      <c r="G21" s="615"/>
    </row>
    <row r="22" spans="1:11" x14ac:dyDescent="0.2">
      <c r="A22" s="195" t="s">
        <v>281</v>
      </c>
      <c r="B22" s="205">
        <v>135.75412903225805</v>
      </c>
      <c r="C22" s="92">
        <v>23.560633964276192</v>
      </c>
      <c r="D22" s="92">
        <v>37.199785390562511</v>
      </c>
      <c r="E22" s="92">
        <v>74.993709677419346</v>
      </c>
      <c r="G22" s="615"/>
    </row>
    <row r="23" spans="1:11" x14ac:dyDescent="0.2">
      <c r="A23" s="195" t="s">
        <v>282</v>
      </c>
      <c r="B23" s="207">
        <v>145.16451612903228</v>
      </c>
      <c r="C23" s="208">
        <v>20.022691879866521</v>
      </c>
      <c r="D23" s="208">
        <v>42.875179087875445</v>
      </c>
      <c r="E23" s="208">
        <v>82.266645161290313</v>
      </c>
      <c r="G23" s="615"/>
    </row>
    <row r="24" spans="1:11" x14ac:dyDescent="0.2">
      <c r="A24" s="195" t="s">
        <v>283</v>
      </c>
      <c r="B24" s="207">
        <v>121</v>
      </c>
      <c r="C24" s="208">
        <v>18.457627118644066</v>
      </c>
      <c r="D24" s="208">
        <v>47.240372881355938</v>
      </c>
      <c r="E24" s="208">
        <v>55.302</v>
      </c>
      <c r="G24" s="615"/>
    </row>
    <row r="25" spans="1:11" x14ac:dyDescent="0.2">
      <c r="A25" s="195" t="s">
        <v>545</v>
      </c>
      <c r="B25" s="207">
        <v>165.2483870967742</v>
      </c>
      <c r="C25" s="208">
        <v>28.679472140762464</v>
      </c>
      <c r="D25" s="208">
        <v>57.796140762463359</v>
      </c>
      <c r="E25" s="208">
        <v>78.772774193548372</v>
      </c>
      <c r="G25" s="615"/>
    </row>
    <row r="26" spans="1:11" x14ac:dyDescent="0.2">
      <c r="A26" s="3" t="s">
        <v>284</v>
      </c>
      <c r="B26" s="207">
        <v>139.98458064516132</v>
      </c>
      <c r="C26" s="208">
        <v>26.175978494623664</v>
      </c>
      <c r="D26" s="208">
        <v>34.489021505376371</v>
      </c>
      <c r="E26" s="208">
        <v>79.319580645161281</v>
      </c>
      <c r="G26" s="615"/>
    </row>
    <row r="27" spans="1:11" x14ac:dyDescent="0.2">
      <c r="A27" s="195" t="s">
        <v>236</v>
      </c>
      <c r="B27" s="207">
        <v>152.13870967741937</v>
      </c>
      <c r="C27" s="208">
        <v>28.448701809598742</v>
      </c>
      <c r="D27" s="208">
        <v>44.209491738788373</v>
      </c>
      <c r="E27" s="208">
        <v>79.480516129032253</v>
      </c>
      <c r="G27" s="615"/>
    </row>
    <row r="28" spans="1:11" x14ac:dyDescent="0.2">
      <c r="A28" s="195" t="s">
        <v>547</v>
      </c>
      <c r="B28" s="205">
        <v>136.95974193548389</v>
      </c>
      <c r="C28" s="92">
        <v>23.769872567315385</v>
      </c>
      <c r="D28" s="92">
        <v>35.431611303652375</v>
      </c>
      <c r="E28" s="92">
        <v>77.758258064516127</v>
      </c>
      <c r="G28" s="615"/>
    </row>
    <row r="29" spans="1:11" x14ac:dyDescent="0.2">
      <c r="A29" s="3" t="s">
        <v>285</v>
      </c>
      <c r="B29" s="207">
        <v>135.15758064516129</v>
      </c>
      <c r="C29" s="208">
        <v>21.579781783681216</v>
      </c>
      <c r="D29" s="208">
        <v>33.035379506641348</v>
      </c>
      <c r="E29" s="208">
        <v>80.542419354838728</v>
      </c>
      <c r="G29" s="615"/>
    </row>
    <row r="30" spans="1:11" x14ac:dyDescent="0.2">
      <c r="A30" s="3" t="s">
        <v>237</v>
      </c>
      <c r="B30" s="205">
        <v>191.29732258064516</v>
      </c>
      <c r="C30" s="92">
        <v>38.259464516129029</v>
      </c>
      <c r="D30" s="92">
        <v>34.869922580645152</v>
      </c>
      <c r="E30" s="92">
        <v>118.16793548387098</v>
      </c>
      <c r="G30" s="615"/>
    </row>
    <row r="31" spans="1:11" x14ac:dyDescent="0.2">
      <c r="A31" s="649" t="s">
        <v>286</v>
      </c>
      <c r="B31" s="650">
        <v>158.34142743125921</v>
      </c>
      <c r="C31" s="650">
        <v>27.999398753088531</v>
      </c>
      <c r="D31" s="650">
        <v>48.931802871719057</v>
      </c>
      <c r="E31" s="650">
        <v>81.410225806451621</v>
      </c>
      <c r="G31" s="615"/>
    </row>
    <row r="32" spans="1:11" x14ac:dyDescent="0.2">
      <c r="A32" s="648" t="s">
        <v>287</v>
      </c>
      <c r="B32" s="647">
        <v>161.30334714260431</v>
      </c>
      <c r="C32" s="647">
        <v>27.99479578508009</v>
      </c>
      <c r="D32" s="647">
        <v>52.622064049276659</v>
      </c>
      <c r="E32" s="647">
        <v>80.686487308247564</v>
      </c>
      <c r="G32" s="615"/>
      <c r="H32" s="616"/>
      <c r="I32" s="616"/>
      <c r="J32" s="616"/>
      <c r="K32" s="616"/>
    </row>
    <row r="33" spans="1:11" x14ac:dyDescent="0.2">
      <c r="A33" s="646" t="s">
        <v>288</v>
      </c>
      <c r="B33" s="651">
        <v>15.075601442604324</v>
      </c>
      <c r="C33" s="651">
        <v>2.6164266966503398</v>
      </c>
      <c r="D33" s="651">
        <v>14.579749989319325</v>
      </c>
      <c r="E33" s="651">
        <v>-2.1205752433653373</v>
      </c>
      <c r="G33" s="615"/>
      <c r="H33" s="616"/>
      <c r="I33" s="616"/>
      <c r="J33" s="616"/>
      <c r="K33" s="616"/>
    </row>
    <row r="34" spans="1:11" x14ac:dyDescent="0.2">
      <c r="A34" s="80"/>
      <c r="B34" s="3"/>
      <c r="C34" s="3"/>
      <c r="D34" s="3"/>
      <c r="E34" s="55" t="s">
        <v>570</v>
      </c>
    </row>
    <row r="35" spans="1:11" s="1" customFormat="1" x14ac:dyDescent="0.2">
      <c r="A35" s="808" t="s">
        <v>676</v>
      </c>
      <c r="B35" s="808"/>
      <c r="C35" s="808"/>
      <c r="D35" s="808"/>
      <c r="E35" s="808"/>
    </row>
    <row r="36" spans="1:11" s="1" customFormat="1" x14ac:dyDescent="0.2">
      <c r="A36" s="808"/>
      <c r="B36" s="808"/>
      <c r="C36" s="808"/>
      <c r="D36" s="808"/>
      <c r="E36" s="808"/>
    </row>
    <row r="37" spans="1:11" s="1" customFormat="1" x14ac:dyDescent="0.2">
      <c r="A37" s="808"/>
      <c r="B37" s="808"/>
      <c r="C37" s="808"/>
      <c r="D37" s="808"/>
      <c r="E37" s="80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4" t="s">
        <v>35</v>
      </c>
      <c r="B1" s="774"/>
      <c r="C1" s="774"/>
    </row>
    <row r="2" spans="1:3" x14ac:dyDescent="0.2">
      <c r="A2" s="774"/>
      <c r="B2" s="774"/>
      <c r="C2" s="774"/>
    </row>
    <row r="3" spans="1:3" x14ac:dyDescent="0.2">
      <c r="A3" s="54"/>
      <c r="B3" s="3"/>
      <c r="C3" s="55" t="s">
        <v>259</v>
      </c>
    </row>
    <row r="4" spans="1:3" x14ac:dyDescent="0.2">
      <c r="A4" s="57"/>
      <c r="B4" s="203" t="s">
        <v>264</v>
      </c>
      <c r="C4" s="203" t="s">
        <v>267</v>
      </c>
    </row>
    <row r="5" spans="1:3" x14ac:dyDescent="0.2">
      <c r="A5" s="676" t="s">
        <v>268</v>
      </c>
      <c r="B5" s="677">
        <v>94.3726129032258</v>
      </c>
      <c r="C5" s="678">
        <v>68.322806451612905</v>
      </c>
    </row>
    <row r="6" spans="1:3" x14ac:dyDescent="0.2">
      <c r="A6" s="204" t="s">
        <v>269</v>
      </c>
      <c r="B6" s="465">
        <v>98.467741935483872</v>
      </c>
      <c r="C6" s="466">
        <v>68.581000000000003</v>
      </c>
    </row>
    <row r="7" spans="1:3" x14ac:dyDescent="0.2">
      <c r="A7" s="204" t="s">
        <v>270</v>
      </c>
      <c r="B7" s="465">
        <v>109.91400000000002</v>
      </c>
      <c r="C7" s="466">
        <v>72.240806451612912</v>
      </c>
    </row>
    <row r="8" spans="1:3" x14ac:dyDescent="0.2">
      <c r="A8" s="204" t="s">
        <v>233</v>
      </c>
      <c r="B8" s="465">
        <v>85.073548387096778</v>
      </c>
      <c r="C8" s="466">
        <v>68.443838709677422</v>
      </c>
    </row>
    <row r="9" spans="1:3" x14ac:dyDescent="0.2">
      <c r="A9" s="204" t="s">
        <v>271</v>
      </c>
      <c r="B9" s="465">
        <v>0</v>
      </c>
      <c r="C9" s="466">
        <v>0</v>
      </c>
    </row>
    <row r="10" spans="1:3" x14ac:dyDescent="0.2">
      <c r="A10" s="204" t="s">
        <v>272</v>
      </c>
      <c r="B10" s="465">
        <v>101.43361290322581</v>
      </c>
      <c r="C10" s="466">
        <v>77.042258064516133</v>
      </c>
    </row>
    <row r="11" spans="1:3" x14ac:dyDescent="0.2">
      <c r="A11" s="204" t="s">
        <v>273</v>
      </c>
      <c r="B11" s="465">
        <v>90.451612903225808</v>
      </c>
      <c r="C11" s="466">
        <v>67.767483870967752</v>
      </c>
    </row>
    <row r="12" spans="1:3" x14ac:dyDescent="0.2">
      <c r="A12" s="204" t="s">
        <v>274</v>
      </c>
      <c r="B12" s="465">
        <v>177.48254838709676</v>
      </c>
      <c r="C12" s="466">
        <v>97.979709677419379</v>
      </c>
    </row>
    <row r="13" spans="1:3" x14ac:dyDescent="0.2">
      <c r="A13" s="204" t="s">
        <v>275</v>
      </c>
      <c r="B13" s="465">
        <v>0</v>
      </c>
      <c r="C13" s="466">
        <v>0</v>
      </c>
    </row>
    <row r="14" spans="1:3" x14ac:dyDescent="0.2">
      <c r="A14" s="204" t="s">
        <v>276</v>
      </c>
      <c r="B14" s="465">
        <v>109.01025806451612</v>
      </c>
      <c r="C14" s="466">
        <v>67.405290322580655</v>
      </c>
    </row>
    <row r="15" spans="1:3" x14ac:dyDescent="0.2">
      <c r="A15" s="204" t="s">
        <v>205</v>
      </c>
      <c r="B15" s="465">
        <v>104.51612903225808</v>
      </c>
      <c r="C15" s="466">
        <v>81.296806451612895</v>
      </c>
    </row>
    <row r="16" spans="1:3" x14ac:dyDescent="0.2">
      <c r="A16" s="204" t="s">
        <v>277</v>
      </c>
      <c r="B16" s="465">
        <v>141.36774193548388</v>
      </c>
      <c r="C16" s="466">
        <v>86.426161290322568</v>
      </c>
    </row>
    <row r="17" spans="1:3" x14ac:dyDescent="0.2">
      <c r="A17" s="204" t="s">
        <v>234</v>
      </c>
      <c r="B17" s="465">
        <v>115.22587096774194</v>
      </c>
      <c r="C17" s="466">
        <v>80.401645161290332</v>
      </c>
    </row>
    <row r="18" spans="1:3" x14ac:dyDescent="0.2">
      <c r="A18" s="204" t="s">
        <v>235</v>
      </c>
      <c r="B18" s="465">
        <v>0</v>
      </c>
      <c r="C18" s="466">
        <v>0</v>
      </c>
    </row>
    <row r="19" spans="1:3" x14ac:dyDescent="0.2">
      <c r="A19" s="204" t="s">
        <v>278</v>
      </c>
      <c r="B19" s="465">
        <v>152.14567741935483</v>
      </c>
      <c r="C19" s="466">
        <v>89.468838709677428</v>
      </c>
    </row>
    <row r="20" spans="1:3" x14ac:dyDescent="0.2">
      <c r="A20" s="204" t="s">
        <v>279</v>
      </c>
      <c r="B20" s="465">
        <v>89.6824193548387</v>
      </c>
      <c r="C20" s="466">
        <v>62.987516129032258</v>
      </c>
    </row>
    <row r="21" spans="1:3" x14ac:dyDescent="0.2">
      <c r="A21" s="204" t="s">
        <v>206</v>
      </c>
      <c r="B21" s="465">
        <v>146.40803225806451</v>
      </c>
      <c r="C21" s="466">
        <v>79.685677419354846</v>
      </c>
    </row>
    <row r="22" spans="1:3" x14ac:dyDescent="0.2">
      <c r="A22" s="204" t="s">
        <v>280</v>
      </c>
      <c r="B22" s="465">
        <v>98.167032258064509</v>
      </c>
      <c r="C22" s="466">
        <v>73.498387096774195</v>
      </c>
    </row>
    <row r="23" spans="1:3" x14ac:dyDescent="0.2">
      <c r="A23" s="204" t="s">
        <v>281</v>
      </c>
      <c r="B23" s="465">
        <v>85.524032258064508</v>
      </c>
      <c r="C23" s="466">
        <v>68.566967741935485</v>
      </c>
    </row>
    <row r="24" spans="1:3" x14ac:dyDescent="0.2">
      <c r="A24" s="204" t="s">
        <v>282</v>
      </c>
      <c r="B24" s="465">
        <v>89.761290322580649</v>
      </c>
      <c r="C24" s="466">
        <v>70.400741935483879</v>
      </c>
    </row>
    <row r="25" spans="1:3" x14ac:dyDescent="0.2">
      <c r="A25" s="204" t="s">
        <v>283</v>
      </c>
      <c r="B25" s="465">
        <v>100</v>
      </c>
      <c r="C25" s="466">
        <v>61.536999999999992</v>
      </c>
    </row>
    <row r="26" spans="1:3" x14ac:dyDescent="0.2">
      <c r="A26" s="204" t="s">
        <v>545</v>
      </c>
      <c r="B26" s="465">
        <v>0</v>
      </c>
      <c r="C26" s="466">
        <v>0</v>
      </c>
    </row>
    <row r="27" spans="1:3" x14ac:dyDescent="0.2">
      <c r="A27" s="204" t="s">
        <v>284</v>
      </c>
      <c r="B27" s="465">
        <v>113.39329032258063</v>
      </c>
      <c r="C27" s="466">
        <v>86.969903225806462</v>
      </c>
    </row>
    <row r="28" spans="1:3" x14ac:dyDescent="0.2">
      <c r="A28" s="204" t="s">
        <v>236</v>
      </c>
      <c r="B28" s="465">
        <v>150.50645161290322</v>
      </c>
      <c r="C28" s="466">
        <v>77.50754838709679</v>
      </c>
    </row>
    <row r="29" spans="1:3" x14ac:dyDescent="0.2">
      <c r="A29" s="204" t="s">
        <v>547</v>
      </c>
      <c r="B29" s="465">
        <v>93.739258064516122</v>
      </c>
      <c r="C29" s="466">
        <v>69.036225806451611</v>
      </c>
    </row>
    <row r="30" spans="1:3" x14ac:dyDescent="0.2">
      <c r="A30" s="204" t="s">
        <v>285</v>
      </c>
      <c r="B30" s="465">
        <v>130.08864516129034</v>
      </c>
      <c r="C30" s="466">
        <v>76.282516129032246</v>
      </c>
    </row>
    <row r="31" spans="1:3" x14ac:dyDescent="0.2">
      <c r="A31" s="204" t="s">
        <v>237</v>
      </c>
      <c r="B31" s="465">
        <v>121.99651612903226</v>
      </c>
      <c r="C31" s="466">
        <v>62.73577419354838</v>
      </c>
    </row>
    <row r="32" spans="1:3" x14ac:dyDescent="0.2">
      <c r="A32" s="649" t="s">
        <v>286</v>
      </c>
      <c r="B32" s="653">
        <v>105.32119515792303</v>
      </c>
      <c r="C32" s="653">
        <v>72.875129032258059</v>
      </c>
    </row>
    <row r="33" spans="1:5" x14ac:dyDescent="0.2">
      <c r="A33" s="648" t="s">
        <v>287</v>
      </c>
      <c r="B33" s="652">
        <v>103.83281550536967</v>
      </c>
      <c r="C33" s="652">
        <v>72.194126616866953</v>
      </c>
    </row>
    <row r="34" spans="1:5" x14ac:dyDescent="0.2">
      <c r="A34" s="646" t="s">
        <v>288</v>
      </c>
      <c r="B34" s="662">
        <v>9.4602026021438661</v>
      </c>
      <c r="C34" s="662">
        <v>3.8713201652540477</v>
      </c>
    </row>
    <row r="35" spans="1:5" x14ac:dyDescent="0.2">
      <c r="A35" s="80"/>
      <c r="B35" s="3"/>
      <c r="C35" s="55" t="s">
        <v>514</v>
      </c>
    </row>
    <row r="36" spans="1:5" x14ac:dyDescent="0.2">
      <c r="A36" s="80" t="s">
        <v>484</v>
      </c>
      <c r="B36" s="80"/>
      <c r="C36" s="80"/>
    </row>
    <row r="37" spans="1:5" s="1" customFormat="1" x14ac:dyDescent="0.2">
      <c r="A37" s="808"/>
      <c r="B37" s="808"/>
      <c r="C37" s="808"/>
      <c r="D37" s="808"/>
      <c r="E37" s="808"/>
    </row>
    <row r="38" spans="1:5" s="1" customFormat="1" x14ac:dyDescent="0.2">
      <c r="A38" s="808"/>
      <c r="B38" s="808"/>
      <c r="C38" s="808"/>
      <c r="D38" s="808"/>
      <c r="E38" s="808"/>
    </row>
    <row r="39" spans="1:5" s="1" customFormat="1" x14ac:dyDescent="0.2">
      <c r="A39" s="808"/>
      <c r="B39" s="808"/>
      <c r="C39" s="808"/>
      <c r="D39" s="808"/>
      <c r="E39" s="80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9"/>
      <c r="B3" s="145">
        <v>2022</v>
      </c>
      <c r="C3" s="145" t="s">
        <v>509</v>
      </c>
      <c r="D3" s="145" t="s">
        <v>509</v>
      </c>
      <c r="E3" s="145" t="s">
        <v>509</v>
      </c>
      <c r="F3" s="145" t="s">
        <v>509</v>
      </c>
      <c r="G3" s="145">
        <v>2023</v>
      </c>
      <c r="H3" s="145" t="s">
        <v>509</v>
      </c>
      <c r="I3" s="145" t="s">
        <v>509</v>
      </c>
      <c r="J3" s="145" t="s">
        <v>509</v>
      </c>
      <c r="K3" s="145" t="s">
        <v>509</v>
      </c>
      <c r="L3" s="145" t="s">
        <v>509</v>
      </c>
      <c r="M3" s="145" t="s">
        <v>509</v>
      </c>
    </row>
    <row r="4" spans="1:13" x14ac:dyDescent="0.2">
      <c r="A4" s="443"/>
      <c r="B4" s="540">
        <v>44774</v>
      </c>
      <c r="C4" s="540">
        <v>44805</v>
      </c>
      <c r="D4" s="540">
        <v>44835</v>
      </c>
      <c r="E4" s="540">
        <v>44866</v>
      </c>
      <c r="F4" s="540">
        <v>44896</v>
      </c>
      <c r="G4" s="540">
        <v>44927</v>
      </c>
      <c r="H4" s="540">
        <v>44958</v>
      </c>
      <c r="I4" s="540">
        <v>44986</v>
      </c>
      <c r="J4" s="540">
        <v>45017</v>
      </c>
      <c r="K4" s="540">
        <v>45047</v>
      </c>
      <c r="L4" s="540">
        <v>45078</v>
      </c>
      <c r="M4" s="540">
        <v>45108</v>
      </c>
    </row>
    <row r="5" spans="1:13" x14ac:dyDescent="0.2">
      <c r="A5" s="541" t="s">
        <v>290</v>
      </c>
      <c r="B5" s="542">
        <v>100.31869565217391</v>
      </c>
      <c r="C5" s="542">
        <v>89.791818181818186</v>
      </c>
      <c r="D5" s="542">
        <v>93.502380952380946</v>
      </c>
      <c r="E5" s="542">
        <v>91.298636363636348</v>
      </c>
      <c r="F5" s="542">
        <v>81.055000000000007</v>
      </c>
      <c r="G5" s="542">
        <v>82.527142857142849</v>
      </c>
      <c r="H5" s="542">
        <v>82.533500000000004</v>
      </c>
      <c r="I5" s="542">
        <v>78.418695652173909</v>
      </c>
      <c r="J5" s="542">
        <v>84.723157894736843</v>
      </c>
      <c r="K5" s="542">
        <v>75.694999999999979</v>
      </c>
      <c r="L5" s="542">
        <v>74.85318181818181</v>
      </c>
      <c r="M5" s="542">
        <v>80.068571428571431</v>
      </c>
    </row>
    <row r="6" spans="1:13" x14ac:dyDescent="0.2">
      <c r="A6" s="543" t="s">
        <v>291</v>
      </c>
      <c r="B6" s="542">
        <v>93.665217391304353</v>
      </c>
      <c r="C6" s="542">
        <v>84.258095238095251</v>
      </c>
      <c r="D6" s="542">
        <v>87.554761904761904</v>
      </c>
      <c r="E6" s="542">
        <v>84.370476190476182</v>
      </c>
      <c r="F6" s="542">
        <v>76.437142857142888</v>
      </c>
      <c r="G6" s="542">
        <v>78.123000000000019</v>
      </c>
      <c r="H6" s="542">
        <v>76.832631578947371</v>
      </c>
      <c r="I6" s="542">
        <v>73.277826086956523</v>
      </c>
      <c r="J6" s="542">
        <v>79.446315789473672</v>
      </c>
      <c r="K6" s="542">
        <v>71.578181818181804</v>
      </c>
      <c r="L6" s="542">
        <v>70.248095238095246</v>
      </c>
      <c r="M6" s="542">
        <v>76.069499999999977</v>
      </c>
    </row>
    <row r="7" spans="1:13" x14ac:dyDescent="0.2">
      <c r="A7" s="544" t="s">
        <v>292</v>
      </c>
      <c r="B7" s="545">
        <v>1.0128434782608693</v>
      </c>
      <c r="C7" s="545">
        <v>0.99037727272727283</v>
      </c>
      <c r="D7" s="545">
        <v>0.9825666666666667</v>
      </c>
      <c r="E7" s="545">
        <v>1.0201272727272725</v>
      </c>
      <c r="F7" s="545">
        <v>1.0588809523809526</v>
      </c>
      <c r="G7" s="545">
        <v>1.0769</v>
      </c>
      <c r="H7" s="545">
        <v>1.07151</v>
      </c>
      <c r="I7" s="545">
        <v>1.0705826086956522</v>
      </c>
      <c r="J7" s="545">
        <v>1.096772222222222</v>
      </c>
      <c r="K7" s="545">
        <v>1.0867500000000001</v>
      </c>
      <c r="L7" s="545">
        <v>1.0839863636363638</v>
      </c>
      <c r="M7" s="545">
        <v>1.1058142857142859</v>
      </c>
    </row>
    <row r="8" spans="1:13" x14ac:dyDescent="0.2">
      <c r="M8" s="161" t="s">
        <v>293</v>
      </c>
    </row>
    <row r="9" spans="1:13" x14ac:dyDescent="0.2">
      <c r="A9" s="546"/>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7"/>
      <c r="B3" s="145">
        <v>2022</v>
      </c>
      <c r="C3" s="145" t="s">
        <v>509</v>
      </c>
      <c r="D3" s="145" t="s">
        <v>509</v>
      </c>
      <c r="E3" s="145" t="s">
        <v>509</v>
      </c>
      <c r="F3" s="145" t="s">
        <v>509</v>
      </c>
      <c r="G3" s="145">
        <v>2023</v>
      </c>
      <c r="H3" s="145" t="s">
        <v>509</v>
      </c>
      <c r="I3" s="145" t="s">
        <v>509</v>
      </c>
      <c r="J3" s="145" t="s">
        <v>509</v>
      </c>
      <c r="K3" s="145" t="s">
        <v>509</v>
      </c>
      <c r="L3" s="145" t="s">
        <v>509</v>
      </c>
      <c r="M3" s="145" t="s">
        <v>509</v>
      </c>
    </row>
    <row r="4" spans="1:13" x14ac:dyDescent="0.2">
      <c r="A4" s="443"/>
      <c r="B4" s="540">
        <v>44774</v>
      </c>
      <c r="C4" s="540">
        <v>44805</v>
      </c>
      <c r="D4" s="540">
        <v>44835</v>
      </c>
      <c r="E4" s="540">
        <v>44866</v>
      </c>
      <c r="F4" s="540">
        <v>44896</v>
      </c>
      <c r="G4" s="540">
        <v>44927</v>
      </c>
      <c r="H4" s="540">
        <v>44958</v>
      </c>
      <c r="I4" s="540">
        <v>44986</v>
      </c>
      <c r="J4" s="540">
        <v>45017</v>
      </c>
      <c r="K4" s="540">
        <v>45047</v>
      </c>
      <c r="L4" s="540">
        <v>45078</v>
      </c>
      <c r="M4" s="540">
        <v>45108</v>
      </c>
    </row>
    <row r="5" spans="1:13" x14ac:dyDescent="0.2">
      <c r="A5" s="488" t="s">
        <v>294</v>
      </c>
      <c r="B5" s="399"/>
      <c r="C5" s="399"/>
      <c r="D5" s="399"/>
      <c r="E5" s="399"/>
      <c r="F5" s="399"/>
      <c r="G5" s="399"/>
      <c r="H5" s="399"/>
      <c r="I5" s="399"/>
      <c r="J5" s="399"/>
      <c r="K5" s="399"/>
      <c r="L5" s="399"/>
      <c r="M5" s="399"/>
    </row>
    <row r="6" spans="1:13" x14ac:dyDescent="0.2">
      <c r="A6" s="548" t="s">
        <v>295</v>
      </c>
      <c r="B6" s="398">
        <v>103.18826086956521</v>
      </c>
      <c r="C6" s="398">
        <v>95.978636363636369</v>
      </c>
      <c r="D6" s="398">
        <v>95.850952380952378</v>
      </c>
      <c r="E6" s="398">
        <v>92.337272727272719</v>
      </c>
      <c r="F6" s="398">
        <v>83.465909090909079</v>
      </c>
      <c r="G6" s="398">
        <v>84.219090909090909</v>
      </c>
      <c r="H6" s="398">
        <v>82.194999999999993</v>
      </c>
      <c r="I6" s="398">
        <v>79.618695652173912</v>
      </c>
      <c r="J6" s="398">
        <v>84.483000000000018</v>
      </c>
      <c r="K6" s="398">
        <v>77.061304347826095</v>
      </c>
      <c r="L6" s="398">
        <v>76.883636363636342</v>
      </c>
      <c r="M6" s="398">
        <v>82.379047619047611</v>
      </c>
    </row>
    <row r="7" spans="1:13" x14ac:dyDescent="0.2">
      <c r="A7" s="548" t="s">
        <v>296</v>
      </c>
      <c r="B7" s="398">
        <v>95.585652173913061</v>
      </c>
      <c r="C7" s="398">
        <v>89.565000000000012</v>
      </c>
      <c r="D7" s="398">
        <v>91.19380952380952</v>
      </c>
      <c r="E7" s="398">
        <v>84.674545454545466</v>
      </c>
      <c r="F7" s="398">
        <v>77.100000000000009</v>
      </c>
      <c r="G7" s="398">
        <v>80.849090909090918</v>
      </c>
      <c r="H7" s="398">
        <v>81.740000000000009</v>
      </c>
      <c r="I7" s="398">
        <v>78.278695652173894</v>
      </c>
      <c r="J7" s="398">
        <v>83.493000000000009</v>
      </c>
      <c r="K7" s="398">
        <v>74.883913043478259</v>
      </c>
      <c r="L7" s="398">
        <v>74.681363636363614</v>
      </c>
      <c r="M7" s="398">
        <v>80.799523809523805</v>
      </c>
    </row>
    <row r="8" spans="1:13" x14ac:dyDescent="0.2">
      <c r="A8" s="548" t="s">
        <v>551</v>
      </c>
      <c r="B8" s="398">
        <v>101.18826086956521</v>
      </c>
      <c r="C8" s="398">
        <v>93.930909090909097</v>
      </c>
      <c r="D8" s="398">
        <v>93.800952380952381</v>
      </c>
      <c r="E8" s="398">
        <v>90.287272727272722</v>
      </c>
      <c r="F8" s="398">
        <v>81.415909090909111</v>
      </c>
      <c r="G8" s="398">
        <v>82.26</v>
      </c>
      <c r="H8" s="398">
        <v>80.429999999999993</v>
      </c>
      <c r="I8" s="398">
        <v>77.766521739130425</v>
      </c>
      <c r="J8" s="398">
        <v>82.727999999999994</v>
      </c>
      <c r="K8" s="398">
        <v>75.385217391304323</v>
      </c>
      <c r="L8" s="398">
        <v>75.233636363636364</v>
      </c>
      <c r="M8" s="398">
        <v>80.72904761904762</v>
      </c>
    </row>
    <row r="9" spans="1:13" x14ac:dyDescent="0.2">
      <c r="A9" s="548" t="s">
        <v>552</v>
      </c>
      <c r="B9" s="398">
        <v>96.662173913043461</v>
      </c>
      <c r="C9" s="398">
        <v>90.335454545454567</v>
      </c>
      <c r="D9" s="398">
        <v>90.250952380952384</v>
      </c>
      <c r="E9" s="398">
        <v>87.023636363636371</v>
      </c>
      <c r="F9" s="398">
        <v>77.402272727272745</v>
      </c>
      <c r="G9" s="398">
        <v>79.346363636363648</v>
      </c>
      <c r="H9" s="398">
        <v>77.989999999999981</v>
      </c>
      <c r="I9" s="398">
        <v>75.414347826086939</v>
      </c>
      <c r="J9" s="398">
        <v>81.138000000000005</v>
      </c>
      <c r="K9" s="398">
        <v>73.835217391304354</v>
      </c>
      <c r="L9" s="398">
        <v>73.683636363636353</v>
      </c>
      <c r="M9" s="398">
        <v>79.179047619047608</v>
      </c>
    </row>
    <row r="10" spans="1:13" x14ac:dyDescent="0.2">
      <c r="A10" s="549" t="s">
        <v>298</v>
      </c>
      <c r="B10" s="450">
        <v>97.415217391304338</v>
      </c>
      <c r="C10" s="450">
        <v>87.112272727272725</v>
      </c>
      <c r="D10" s="450">
        <v>89.672380952380962</v>
      </c>
      <c r="E10" s="450">
        <v>88.082272727272738</v>
      </c>
      <c r="F10" s="450">
        <v>78.585499999999996</v>
      </c>
      <c r="G10" s="450">
        <v>79.714285714285708</v>
      </c>
      <c r="H10" s="450">
        <v>79.316499999999991</v>
      </c>
      <c r="I10" s="450">
        <v>76.996521739130444</v>
      </c>
      <c r="J10" s="450">
        <v>83.375789473684222</v>
      </c>
      <c r="K10" s="450">
        <v>74.199090909090927</v>
      </c>
      <c r="L10" s="450">
        <v>74.608181818181819</v>
      </c>
      <c r="M10" s="450">
        <v>79.766190476190459</v>
      </c>
    </row>
    <row r="11" spans="1:13" x14ac:dyDescent="0.2">
      <c r="A11" s="488" t="s">
        <v>297</v>
      </c>
      <c r="B11" s="400"/>
      <c r="C11" s="400"/>
      <c r="D11" s="400"/>
      <c r="E11" s="400"/>
      <c r="F11" s="400"/>
      <c r="G11" s="400"/>
      <c r="H11" s="400"/>
      <c r="I11" s="400"/>
      <c r="J11" s="400"/>
      <c r="K11" s="400"/>
      <c r="L11" s="400"/>
      <c r="M11" s="400"/>
    </row>
    <row r="12" spans="1:13" x14ac:dyDescent="0.2">
      <c r="A12" s="548" t="s">
        <v>299</v>
      </c>
      <c r="B12" s="398">
        <v>103.35869565217391</v>
      </c>
      <c r="C12" s="398">
        <v>93.075909090909093</v>
      </c>
      <c r="D12" s="398">
        <v>95.82952380952382</v>
      </c>
      <c r="E12" s="398">
        <v>93.961818181818217</v>
      </c>
      <c r="F12" s="398">
        <v>83.635499999999993</v>
      </c>
      <c r="G12" s="398">
        <v>85.164285714285697</v>
      </c>
      <c r="H12" s="398">
        <v>84.976500000000001</v>
      </c>
      <c r="I12" s="398">
        <v>80.250869565217414</v>
      </c>
      <c r="J12" s="398">
        <v>85.957368421052635</v>
      </c>
      <c r="K12" s="398">
        <v>76.101363636363629</v>
      </c>
      <c r="L12" s="398">
        <v>75.508181818181825</v>
      </c>
      <c r="M12" s="398">
        <v>80.611428571428604</v>
      </c>
    </row>
    <row r="13" spans="1:13" x14ac:dyDescent="0.2">
      <c r="A13" s="548" t="s">
        <v>300</v>
      </c>
      <c r="B13" s="398">
        <v>101.91782608695652</v>
      </c>
      <c r="C13" s="398">
        <v>90.825909090909107</v>
      </c>
      <c r="D13" s="398">
        <v>94.018571428571434</v>
      </c>
      <c r="E13" s="398">
        <v>92.237272727272725</v>
      </c>
      <c r="F13" s="398">
        <v>81.51409090909091</v>
      </c>
      <c r="G13" s="398">
        <v>81.071818181818216</v>
      </c>
      <c r="H13" s="398">
        <v>81.149500000000003</v>
      </c>
      <c r="I13" s="398">
        <v>77.617826086956526</v>
      </c>
      <c r="J13" s="398">
        <v>83.867999999999995</v>
      </c>
      <c r="K13" s="398">
        <v>75.329565217391306</v>
      </c>
      <c r="L13" s="398">
        <v>74.305909090909111</v>
      </c>
      <c r="M13" s="398">
        <v>79.705238095238087</v>
      </c>
    </row>
    <row r="14" spans="1:13" x14ac:dyDescent="0.2">
      <c r="A14" s="548" t="s">
        <v>301</v>
      </c>
      <c r="B14" s="398">
        <v>106.23043478260868</v>
      </c>
      <c r="C14" s="398">
        <v>93.241818181818175</v>
      </c>
      <c r="D14" s="398">
        <v>96.565238095238087</v>
      </c>
      <c r="E14" s="398">
        <v>93.361363636363663</v>
      </c>
      <c r="F14" s="398">
        <v>82.502999999999986</v>
      </c>
      <c r="G14" s="398">
        <v>84.776190476190479</v>
      </c>
      <c r="H14" s="398">
        <v>86.036500000000004</v>
      </c>
      <c r="I14" s="398">
        <v>81.120434782608712</v>
      </c>
      <c r="J14" s="398">
        <v>86.625789473684222</v>
      </c>
      <c r="K14" s="398">
        <v>76.983181818181819</v>
      </c>
      <c r="L14" s="398">
        <v>76.969545454545468</v>
      </c>
      <c r="M14" s="398">
        <v>82.26857142857142</v>
      </c>
    </row>
    <row r="15" spans="1:13" x14ac:dyDescent="0.2">
      <c r="A15" s="488" t="s">
        <v>209</v>
      </c>
      <c r="B15" s="400"/>
      <c r="C15" s="400"/>
      <c r="D15" s="400"/>
      <c r="E15" s="400"/>
      <c r="F15" s="400"/>
      <c r="G15" s="400"/>
      <c r="H15" s="400"/>
      <c r="I15" s="400"/>
      <c r="J15" s="400"/>
      <c r="K15" s="400"/>
      <c r="L15" s="400"/>
      <c r="M15" s="400"/>
    </row>
    <row r="16" spans="1:13" x14ac:dyDescent="0.2">
      <c r="A16" s="548" t="s">
        <v>302</v>
      </c>
      <c r="B16" s="398">
        <v>76.213043478260872</v>
      </c>
      <c r="C16" s="398">
        <v>71.464545454545458</v>
      </c>
      <c r="D16" s="398">
        <v>74.696190476190466</v>
      </c>
      <c r="E16" s="398">
        <v>72.943636363636372</v>
      </c>
      <c r="F16" s="398">
        <v>57.060500000000005</v>
      </c>
      <c r="G16" s="398">
        <v>56.140476190476178</v>
      </c>
      <c r="H16" s="398">
        <v>55.676499999999997</v>
      </c>
      <c r="I16" s="398">
        <v>55.794347826086963</v>
      </c>
      <c r="J16" s="398">
        <v>64.77315789473684</v>
      </c>
      <c r="K16" s="398">
        <v>56.596818181818165</v>
      </c>
      <c r="L16" s="398">
        <v>56.590000000000011</v>
      </c>
      <c r="M16" s="398">
        <v>63.88761904761904</v>
      </c>
    </row>
    <row r="17" spans="1:13" x14ac:dyDescent="0.2">
      <c r="A17" s="488" t="s">
        <v>303</v>
      </c>
      <c r="B17" s="489"/>
      <c r="C17" s="489"/>
      <c r="D17" s="489"/>
      <c r="E17" s="489"/>
      <c r="F17" s="489"/>
      <c r="G17" s="489"/>
      <c r="H17" s="489"/>
      <c r="I17" s="489"/>
      <c r="J17" s="489"/>
      <c r="K17" s="489"/>
      <c r="L17" s="489"/>
      <c r="M17" s="489"/>
    </row>
    <row r="18" spans="1:13" x14ac:dyDescent="0.2">
      <c r="A18" s="548" t="s">
        <v>304</v>
      </c>
      <c r="B18" s="398">
        <v>93.665217391304353</v>
      </c>
      <c r="C18" s="398">
        <v>84.258095238095251</v>
      </c>
      <c r="D18" s="398">
        <v>87.554761904761904</v>
      </c>
      <c r="E18" s="398">
        <v>84.370476190476182</v>
      </c>
      <c r="F18" s="398">
        <v>76.437142857142888</v>
      </c>
      <c r="G18" s="398">
        <v>78.123000000000019</v>
      </c>
      <c r="H18" s="398">
        <v>76.832631578947371</v>
      </c>
      <c r="I18" s="398">
        <v>73.277826086956523</v>
      </c>
      <c r="J18" s="398">
        <v>79.446315789473672</v>
      </c>
      <c r="K18" s="398">
        <v>71.578181818181804</v>
      </c>
      <c r="L18" s="398">
        <v>70.248095238095246</v>
      </c>
      <c r="M18" s="398">
        <v>76.069499999999977</v>
      </c>
    </row>
    <row r="19" spans="1:13" x14ac:dyDescent="0.2">
      <c r="A19" s="549" t="s">
        <v>305</v>
      </c>
      <c r="B19" s="450">
        <v>87.27304347826086</v>
      </c>
      <c r="C19" s="450">
        <v>80.143636363636347</v>
      </c>
      <c r="D19" s="450">
        <v>81.319523809523815</v>
      </c>
      <c r="E19" s="450">
        <v>77.535454545454542</v>
      </c>
      <c r="F19" s="450">
        <v>67.013636363636365</v>
      </c>
      <c r="G19" s="450">
        <v>68.979047619047606</v>
      </c>
      <c r="H19" s="450">
        <v>66.913499999999985</v>
      </c>
      <c r="I19" s="450">
        <v>63.499999999999979</v>
      </c>
      <c r="J19" s="450">
        <v>68.448999999999998</v>
      </c>
      <c r="K19" s="450">
        <v>61.749130434782607</v>
      </c>
      <c r="L19" s="450">
        <v>63.049545454545452</v>
      </c>
      <c r="M19" s="450">
        <v>68.944285714285726</v>
      </c>
    </row>
    <row r="20" spans="1:13" x14ac:dyDescent="0.2">
      <c r="A20" s="488" t="s">
        <v>306</v>
      </c>
      <c r="B20" s="489"/>
      <c r="C20" s="489"/>
      <c r="D20" s="489"/>
      <c r="E20" s="489"/>
      <c r="F20" s="489"/>
      <c r="G20" s="489"/>
      <c r="H20" s="489"/>
      <c r="I20" s="489"/>
      <c r="J20" s="489"/>
      <c r="K20" s="489"/>
      <c r="L20" s="489"/>
      <c r="M20" s="489"/>
    </row>
    <row r="21" spans="1:13" x14ac:dyDescent="0.2">
      <c r="A21" s="548" t="s">
        <v>307</v>
      </c>
      <c r="B21" s="398">
        <v>106.79565217391303</v>
      </c>
      <c r="C21" s="398">
        <v>94.898636363636385</v>
      </c>
      <c r="D21" s="398">
        <v>96.097619047619048</v>
      </c>
      <c r="E21" s="398">
        <v>95.063636363636363</v>
      </c>
      <c r="F21" s="398">
        <v>84.302999999999997</v>
      </c>
      <c r="G21" s="398">
        <v>85.614285714285714</v>
      </c>
      <c r="H21" s="398">
        <v>85.361499999999992</v>
      </c>
      <c r="I21" s="398">
        <v>80.555217391304339</v>
      </c>
      <c r="J21" s="398">
        <v>87.228947368421075</v>
      </c>
      <c r="K21" s="398">
        <v>77.601363636363615</v>
      </c>
      <c r="L21" s="398">
        <v>76.387727272727261</v>
      </c>
      <c r="M21" s="398">
        <v>81.586190476190467</v>
      </c>
    </row>
    <row r="22" spans="1:13" x14ac:dyDescent="0.2">
      <c r="A22" s="548" t="s">
        <v>308</v>
      </c>
      <c r="B22" s="401">
        <v>101.94869565217392</v>
      </c>
      <c r="C22" s="401">
        <v>89.640454545454546</v>
      </c>
      <c r="D22" s="401">
        <v>93.632857142857148</v>
      </c>
      <c r="E22" s="401">
        <v>92.073636363636354</v>
      </c>
      <c r="F22" s="401">
        <v>81.590499999999992</v>
      </c>
      <c r="G22" s="401">
        <v>82.201428571428579</v>
      </c>
      <c r="H22" s="401">
        <v>82.261999999999986</v>
      </c>
      <c r="I22" s="401">
        <v>79.018260869565225</v>
      </c>
      <c r="J22" s="401">
        <v>85.952631578947361</v>
      </c>
      <c r="K22" s="401">
        <v>75.828181818181804</v>
      </c>
      <c r="L22" s="401">
        <v>75.032272727272726</v>
      </c>
      <c r="M22" s="401">
        <v>80.00238095238096</v>
      </c>
    </row>
    <row r="23" spans="1:13" x14ac:dyDescent="0.2">
      <c r="A23" s="549" t="s">
        <v>309</v>
      </c>
      <c r="B23" s="450">
        <v>104.86086956521739</v>
      </c>
      <c r="C23" s="450">
        <v>94.464545454545444</v>
      </c>
      <c r="D23" s="450">
        <v>95.067619047619075</v>
      </c>
      <c r="E23" s="450">
        <v>92.902272727272731</v>
      </c>
      <c r="F23" s="450">
        <v>83.18549999999999</v>
      </c>
      <c r="G23" s="450">
        <v>84.130952380952365</v>
      </c>
      <c r="H23" s="450">
        <v>82.776499999999984</v>
      </c>
      <c r="I23" s="450">
        <v>78.672608695652187</v>
      </c>
      <c r="J23" s="450">
        <v>85.992105263157896</v>
      </c>
      <c r="K23" s="450">
        <v>76.985454545454544</v>
      </c>
      <c r="L23" s="450">
        <v>75.099090909090904</v>
      </c>
      <c r="M23" s="450">
        <v>80.230476190476182</v>
      </c>
    </row>
    <row r="24" spans="1:13" s="618" customFormat="1" x14ac:dyDescent="0.2">
      <c r="A24" s="550" t="s">
        <v>310</v>
      </c>
      <c r="B24" s="551">
        <v>101.8708695652174</v>
      </c>
      <c r="C24" s="551">
        <v>95.311363636363637</v>
      </c>
      <c r="D24" s="551">
        <v>93.6</v>
      </c>
      <c r="E24" s="551">
        <v>89.744090909090929</v>
      </c>
      <c r="F24" s="551">
        <v>79.785454545454556</v>
      </c>
      <c r="G24" s="551">
        <v>81.62</v>
      </c>
      <c r="H24" s="551">
        <v>81.857500000000002</v>
      </c>
      <c r="I24" s="551">
        <v>78.44521739130434</v>
      </c>
      <c r="J24" s="551">
        <v>84.136499999999998</v>
      </c>
      <c r="K24" s="551">
        <v>75.861739130434799</v>
      </c>
      <c r="L24" s="551">
        <v>75.170454545454561</v>
      </c>
      <c r="M24" s="551">
        <v>81.063333333333318</v>
      </c>
    </row>
    <row r="25" spans="1:13" x14ac:dyDescent="0.2">
      <c r="A25" s="546"/>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9"/>
    </row>
    <row r="2" spans="1:14" ht="14.1" customHeight="1" x14ac:dyDescent="0.2">
      <c r="A2" s="158"/>
      <c r="B2" s="158"/>
      <c r="N2" s="161" t="s">
        <v>311</v>
      </c>
    </row>
    <row r="3" spans="1:14" ht="14.1" customHeight="1" x14ac:dyDescent="0.2">
      <c r="A3" s="555"/>
      <c r="B3" s="555"/>
      <c r="C3" s="145">
        <v>2022</v>
      </c>
      <c r="D3" s="145" t="s">
        <v>509</v>
      </c>
      <c r="E3" s="145" t="s">
        <v>509</v>
      </c>
      <c r="F3" s="145" t="s">
        <v>509</v>
      </c>
      <c r="G3" s="145" t="s">
        <v>509</v>
      </c>
      <c r="H3" s="145">
        <v>2023</v>
      </c>
      <c r="I3" s="145" t="s">
        <v>509</v>
      </c>
      <c r="J3" s="145" t="s">
        <v>509</v>
      </c>
      <c r="K3" s="145" t="s">
        <v>509</v>
      </c>
      <c r="L3" s="145" t="s">
        <v>509</v>
      </c>
      <c r="M3" s="145" t="s">
        <v>509</v>
      </c>
      <c r="N3" s="145" t="s">
        <v>509</v>
      </c>
    </row>
    <row r="4" spans="1:14" ht="14.1" customHeight="1" x14ac:dyDescent="0.2">
      <c r="C4" s="540">
        <v>44774</v>
      </c>
      <c r="D4" s="540">
        <v>44805</v>
      </c>
      <c r="E4" s="540">
        <v>44835</v>
      </c>
      <c r="F4" s="540">
        <v>44866</v>
      </c>
      <c r="G4" s="540">
        <v>44896</v>
      </c>
      <c r="H4" s="540">
        <v>44927</v>
      </c>
      <c r="I4" s="540">
        <v>44958</v>
      </c>
      <c r="J4" s="540">
        <v>44986</v>
      </c>
      <c r="K4" s="540">
        <v>45017</v>
      </c>
      <c r="L4" s="540">
        <v>45047</v>
      </c>
      <c r="M4" s="540">
        <v>45078</v>
      </c>
      <c r="N4" s="540">
        <v>45108</v>
      </c>
    </row>
    <row r="5" spans="1:14" ht="14.1" customHeight="1" x14ac:dyDescent="0.2">
      <c r="A5" s="811" t="s">
        <v>485</v>
      </c>
      <c r="B5" s="556" t="s">
        <v>312</v>
      </c>
      <c r="C5" s="552">
        <v>908.78260869565213</v>
      </c>
      <c r="D5" s="552">
        <v>827.10227272727275</v>
      </c>
      <c r="E5" s="552">
        <v>869.55952380952385</v>
      </c>
      <c r="F5" s="552">
        <v>870.71590909090912</v>
      </c>
      <c r="G5" s="552">
        <v>705.96590909090912</v>
      </c>
      <c r="H5" s="552">
        <v>818.23863636363637</v>
      </c>
      <c r="I5" s="552">
        <v>821.17499999999995</v>
      </c>
      <c r="J5" s="552">
        <v>799.445652173913</v>
      </c>
      <c r="K5" s="552">
        <v>861.83749999999998</v>
      </c>
      <c r="L5" s="552">
        <v>801.11956521739125</v>
      </c>
      <c r="M5" s="552">
        <v>804.7954545454545</v>
      </c>
      <c r="N5" s="552">
        <v>874.88095238095241</v>
      </c>
    </row>
    <row r="6" spans="1:14" ht="14.1" customHeight="1" x14ac:dyDescent="0.2">
      <c r="A6" s="812"/>
      <c r="B6" s="557" t="s">
        <v>313</v>
      </c>
      <c r="C6" s="553">
        <v>956.2954545454545</v>
      </c>
      <c r="D6" s="553">
        <v>843.11904761904759</v>
      </c>
      <c r="E6" s="553">
        <v>973.41666666666663</v>
      </c>
      <c r="F6" s="553">
        <v>889.5</v>
      </c>
      <c r="G6" s="553">
        <v>742.13636363636363</v>
      </c>
      <c r="H6" s="553">
        <v>847.89285714285711</v>
      </c>
      <c r="I6" s="553">
        <v>852.53750000000002</v>
      </c>
      <c r="J6" s="553">
        <v>806.10869565217388</v>
      </c>
      <c r="K6" s="553">
        <v>876.47222222222217</v>
      </c>
      <c r="L6" s="553">
        <v>813.57500000000005</v>
      </c>
      <c r="M6" s="553">
        <v>819.65909090909088</v>
      </c>
      <c r="N6" s="553">
        <v>882.33333333333337</v>
      </c>
    </row>
    <row r="7" spans="1:14" ht="14.1" customHeight="1" x14ac:dyDescent="0.2">
      <c r="A7" s="811" t="s">
        <v>517</v>
      </c>
      <c r="B7" s="556" t="s">
        <v>312</v>
      </c>
      <c r="C7" s="554">
        <v>1090.2386363636363</v>
      </c>
      <c r="D7" s="554">
        <v>1043.797619047619</v>
      </c>
      <c r="E7" s="554">
        <v>1094.952380952381</v>
      </c>
      <c r="F7" s="554">
        <v>991.625</v>
      </c>
      <c r="G7" s="554">
        <v>911.35227272727275</v>
      </c>
      <c r="H7" s="554">
        <v>974.13095238095241</v>
      </c>
      <c r="I7" s="554">
        <v>859.98749999999995</v>
      </c>
      <c r="J7" s="554">
        <v>780.36956521739125</v>
      </c>
      <c r="K7" s="554">
        <v>755.59722222222217</v>
      </c>
      <c r="L7" s="554">
        <v>717.08749999999998</v>
      </c>
      <c r="M7" s="554">
        <v>727.47727272727275</v>
      </c>
      <c r="N7" s="554">
        <v>806.91666666666663</v>
      </c>
    </row>
    <row r="8" spans="1:14" ht="14.1" customHeight="1" x14ac:dyDescent="0.2">
      <c r="A8" s="812"/>
      <c r="B8" s="557" t="s">
        <v>313</v>
      </c>
      <c r="C8" s="553">
        <v>1111.215909090909</v>
      </c>
      <c r="D8" s="553">
        <v>1049.8928571428571</v>
      </c>
      <c r="E8" s="553">
        <v>1096.047619047619</v>
      </c>
      <c r="F8" s="553">
        <v>1013.5454545454545</v>
      </c>
      <c r="G8" s="553">
        <v>931.01250000000005</v>
      </c>
      <c r="H8" s="553">
        <v>1006.8095238095239</v>
      </c>
      <c r="I8" s="553">
        <v>873.57500000000005</v>
      </c>
      <c r="J8" s="553">
        <v>807.71739130434787</v>
      </c>
      <c r="K8" s="553">
        <v>775.70833333333337</v>
      </c>
      <c r="L8" s="553">
        <v>716.625</v>
      </c>
      <c r="M8" s="553">
        <v>737.5</v>
      </c>
      <c r="N8" s="553">
        <v>830.90476190476193</v>
      </c>
    </row>
    <row r="9" spans="1:14" ht="14.1" customHeight="1" x14ac:dyDescent="0.2">
      <c r="A9" s="811" t="s">
        <v>486</v>
      </c>
      <c r="B9" s="556" t="s">
        <v>312</v>
      </c>
      <c r="C9" s="552">
        <v>1089.9347826086957</v>
      </c>
      <c r="D9" s="552">
        <v>1026.590909090909</v>
      </c>
      <c r="E9" s="552">
        <v>1161.2857142857142</v>
      </c>
      <c r="F9" s="552">
        <v>997.55681818181813</v>
      </c>
      <c r="G9" s="552">
        <v>890.80681818181813</v>
      </c>
      <c r="H9" s="552">
        <v>930.97727272727275</v>
      </c>
      <c r="I9" s="552">
        <v>808.8125</v>
      </c>
      <c r="J9" s="552">
        <v>775.31521739130437</v>
      </c>
      <c r="K9" s="552">
        <v>745.65</v>
      </c>
      <c r="L9" s="552">
        <v>675.9021739130435</v>
      </c>
      <c r="M9" s="552">
        <v>709.76136363636363</v>
      </c>
      <c r="N9" s="552">
        <v>779.75</v>
      </c>
    </row>
    <row r="10" spans="1:14" ht="14.1" customHeight="1" x14ac:dyDescent="0.2">
      <c r="A10" s="812"/>
      <c r="B10" s="557" t="s">
        <v>313</v>
      </c>
      <c r="C10" s="553">
        <v>1085.284090909091</v>
      </c>
      <c r="D10" s="553">
        <v>1050.6309523809523</v>
      </c>
      <c r="E10" s="553">
        <v>1202.7857142857142</v>
      </c>
      <c r="F10" s="553">
        <v>986.60227272727275</v>
      </c>
      <c r="G10" s="553">
        <v>942.98749999999995</v>
      </c>
      <c r="H10" s="553">
        <v>925.89285714285711</v>
      </c>
      <c r="I10" s="553">
        <v>816.72500000000002</v>
      </c>
      <c r="J10" s="553">
        <v>797.3478260869565</v>
      </c>
      <c r="K10" s="553">
        <v>749.40277777777783</v>
      </c>
      <c r="L10" s="553">
        <v>682.16250000000002</v>
      </c>
      <c r="M10" s="553">
        <v>713.9545454545455</v>
      </c>
      <c r="N10" s="553">
        <v>785.11904761904759</v>
      </c>
    </row>
    <row r="11" spans="1:14" ht="14.1" customHeight="1" x14ac:dyDescent="0.2">
      <c r="A11" s="809" t="s">
        <v>314</v>
      </c>
      <c r="B11" s="556" t="s">
        <v>312</v>
      </c>
      <c r="C11" s="552">
        <v>601.91304347826087</v>
      </c>
      <c r="D11" s="552">
        <v>554.31818181818187</v>
      </c>
      <c r="E11" s="552">
        <v>547.09523809523807</v>
      </c>
      <c r="F11" s="552">
        <v>499.10227272727275</v>
      </c>
      <c r="G11" s="552">
        <v>445.45454545454544</v>
      </c>
      <c r="H11" s="552">
        <v>458.54545454545456</v>
      </c>
      <c r="I11" s="552">
        <v>475.6</v>
      </c>
      <c r="J11" s="552">
        <v>441.79347826086956</v>
      </c>
      <c r="K11" s="552">
        <v>480.55</v>
      </c>
      <c r="L11" s="552">
        <v>447.39130434782606</v>
      </c>
      <c r="M11" s="552">
        <v>467.40909090909093</v>
      </c>
      <c r="N11" s="552">
        <v>502.16666666666669</v>
      </c>
    </row>
    <row r="12" spans="1:14" ht="14.1" customHeight="1" x14ac:dyDescent="0.2">
      <c r="A12" s="810"/>
      <c r="B12" s="557" t="s">
        <v>313</v>
      </c>
      <c r="C12" s="553">
        <v>580.69318181818187</v>
      </c>
      <c r="D12" s="553">
        <v>534.72619047619048</v>
      </c>
      <c r="E12" s="553">
        <v>525.80952380952385</v>
      </c>
      <c r="F12" s="553">
        <v>479.38636363636363</v>
      </c>
      <c r="G12" s="553">
        <v>417.57499999999999</v>
      </c>
      <c r="H12" s="553">
        <v>433.85714285714283</v>
      </c>
      <c r="I12" s="553">
        <v>459.23750000000001</v>
      </c>
      <c r="J12" s="553">
        <v>422.93478260869563</v>
      </c>
      <c r="K12" s="553">
        <v>465.91666666666669</v>
      </c>
      <c r="L12" s="553">
        <v>428.72500000000002</v>
      </c>
      <c r="M12" s="553">
        <v>442.65909090909093</v>
      </c>
      <c r="N12" s="553">
        <v>480.63095238095241</v>
      </c>
    </row>
    <row r="13" spans="1:14" ht="14.1" customHeight="1" x14ac:dyDescent="0.2">
      <c r="B13" s="546"/>
      <c r="N13" s="161" t="s">
        <v>293</v>
      </c>
    </row>
    <row r="14" spans="1:14" ht="14.1" customHeight="1" x14ac:dyDescent="0.2">
      <c r="A14" s="546"/>
    </row>
    <row r="15" spans="1:14" ht="14.1" customHeight="1" x14ac:dyDescent="0.2">
      <c r="A15" s="546"/>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7">
        <f>INDICE!A3</f>
        <v>45108</v>
      </c>
      <c r="C3" s="786">
        <v>41671</v>
      </c>
      <c r="D3" s="786" t="s">
        <v>115</v>
      </c>
      <c r="E3" s="786"/>
      <c r="F3" s="786" t="s">
        <v>116</v>
      </c>
      <c r="G3" s="786"/>
      <c r="H3" s="786"/>
    </row>
    <row r="4" spans="1:8" ht="25.5" x14ac:dyDescent="0.2">
      <c r="A4" s="66"/>
      <c r="B4" s="184" t="s">
        <v>54</v>
      </c>
      <c r="C4" s="185" t="s">
        <v>449</v>
      </c>
      <c r="D4" s="184" t="s">
        <v>54</v>
      </c>
      <c r="E4" s="185" t="s">
        <v>449</v>
      </c>
      <c r="F4" s="184" t="s">
        <v>54</v>
      </c>
      <c r="G4" s="186" t="s">
        <v>449</v>
      </c>
      <c r="H4" s="185" t="s">
        <v>106</v>
      </c>
    </row>
    <row r="5" spans="1:8" x14ac:dyDescent="0.2">
      <c r="A5" s="3" t="s">
        <v>316</v>
      </c>
      <c r="B5" s="304">
        <v>14969.087</v>
      </c>
      <c r="C5" s="72">
        <v>11.304241076640135</v>
      </c>
      <c r="D5" s="71">
        <v>132145.06599999999</v>
      </c>
      <c r="E5" s="333">
        <v>-10.160321713521128</v>
      </c>
      <c r="F5" s="71">
        <v>203653.927</v>
      </c>
      <c r="G5" s="333">
        <v>-20.352774829809597</v>
      </c>
      <c r="H5" s="307">
        <v>61.379160458620106</v>
      </c>
    </row>
    <row r="6" spans="1:8" x14ac:dyDescent="0.2">
      <c r="A6" s="3" t="s">
        <v>317</v>
      </c>
      <c r="B6" s="305">
        <v>10236.808999999999</v>
      </c>
      <c r="C6" s="187">
        <v>-40.03691924948042</v>
      </c>
      <c r="D6" s="58">
        <v>54483.741999999998</v>
      </c>
      <c r="E6" s="59">
        <v>-23.957150508359266</v>
      </c>
      <c r="F6" s="58">
        <v>119234.791</v>
      </c>
      <c r="G6" s="59">
        <v>-2.4137943423930825</v>
      </c>
      <c r="H6" s="308">
        <v>35.936117102416745</v>
      </c>
    </row>
    <row r="7" spans="1:8" x14ac:dyDescent="0.2">
      <c r="A7" s="3" t="s">
        <v>318</v>
      </c>
      <c r="B7" s="344">
        <v>763.13499999999999</v>
      </c>
      <c r="C7" s="187">
        <v>13.265445456677325</v>
      </c>
      <c r="D7" s="95">
        <v>5439.2290000000003</v>
      </c>
      <c r="E7" s="73">
        <v>-3.1167519561968646</v>
      </c>
      <c r="F7" s="95">
        <v>8907.8160000000007</v>
      </c>
      <c r="G7" s="187">
        <v>-19.766984386844253</v>
      </c>
      <c r="H7" s="445">
        <v>2.684722438963151</v>
      </c>
    </row>
    <row r="8" spans="1:8" x14ac:dyDescent="0.2">
      <c r="A8" s="213" t="s">
        <v>186</v>
      </c>
      <c r="B8" s="214">
        <v>25969.030999999999</v>
      </c>
      <c r="C8" s="215">
        <v>-16.751018844303946</v>
      </c>
      <c r="D8" s="214">
        <v>192068.03700000001</v>
      </c>
      <c r="E8" s="215">
        <v>-14.390182966188551</v>
      </c>
      <c r="F8" s="214">
        <v>331796.53399999999</v>
      </c>
      <c r="G8" s="215">
        <v>-14.701190960171214</v>
      </c>
      <c r="H8" s="216">
        <v>100</v>
      </c>
    </row>
    <row r="9" spans="1:8" x14ac:dyDescent="0.2">
      <c r="A9" s="217" t="s">
        <v>601</v>
      </c>
      <c r="B9" s="306">
        <v>6208.607</v>
      </c>
      <c r="C9" s="75">
        <v>34.257365322732191</v>
      </c>
      <c r="D9" s="74">
        <v>39938.720999999998</v>
      </c>
      <c r="E9" s="75">
        <v>-5.0089725870519324</v>
      </c>
      <c r="F9" s="74">
        <v>57258.275999999998</v>
      </c>
      <c r="G9" s="190">
        <v>-28.084221915361724</v>
      </c>
      <c r="H9" s="502">
        <v>17.257044644113133</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2"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65" priority="7" operator="equal">
      <formula>0</formula>
    </cfRule>
    <cfRule type="cellIs" dxfId="64" priority="8" operator="between">
      <formula>-0.5</formula>
      <formula>0.5</formula>
    </cfRule>
  </conditionalFormatting>
  <conditionalFormatting sqref="E7">
    <cfRule type="cellIs" dxfId="63" priority="1" operator="between">
      <formula>-0.5</formula>
      <formula>0.5</formula>
    </cfRule>
    <cfRule type="cellIs" dxfId="62" priority="2" operator="between">
      <formula>0</formula>
      <formula>0.49</formula>
    </cfRule>
  </conditionalFormatting>
  <conditionalFormatting sqref="G5">
    <cfRule type="cellIs" dxfId="61" priority="5" operator="equal">
      <formula>0</formula>
    </cfRule>
    <cfRule type="cellIs" dxfId="60"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636</v>
      </c>
      <c r="B1" s="53"/>
      <c r="C1" s="53"/>
      <c r="D1" s="6"/>
      <c r="E1" s="6"/>
      <c r="F1" s="6"/>
      <c r="G1" s="6"/>
      <c r="H1" s="3"/>
    </row>
    <row r="2" spans="1:8" x14ac:dyDescent="0.2">
      <c r="A2" s="54"/>
      <c r="B2" s="54"/>
      <c r="C2" s="54"/>
      <c r="D2" s="65"/>
      <c r="E2" s="65"/>
      <c r="F2" s="65"/>
      <c r="G2" s="108"/>
      <c r="H2" s="55" t="s">
        <v>467</v>
      </c>
    </row>
    <row r="3" spans="1:8" ht="14.1" customHeight="1" x14ac:dyDescent="0.2">
      <c r="A3" s="56"/>
      <c r="B3" s="787">
        <f>INDICE!A3</f>
        <v>45108</v>
      </c>
      <c r="C3" s="787">
        <v>41671</v>
      </c>
      <c r="D3" s="786" t="s">
        <v>115</v>
      </c>
      <c r="E3" s="786"/>
      <c r="F3" s="786" t="s">
        <v>116</v>
      </c>
      <c r="G3" s="786"/>
      <c r="H3" s="183"/>
    </row>
    <row r="4" spans="1:8" ht="25.5" x14ac:dyDescent="0.2">
      <c r="A4" s="66"/>
      <c r="B4" s="184" t="s">
        <v>54</v>
      </c>
      <c r="C4" s="185" t="s">
        <v>449</v>
      </c>
      <c r="D4" s="184" t="s">
        <v>54</v>
      </c>
      <c r="E4" s="185" t="s">
        <v>449</v>
      </c>
      <c r="F4" s="184" t="s">
        <v>54</v>
      </c>
      <c r="G4" s="186" t="s">
        <v>449</v>
      </c>
      <c r="H4" s="185" t="s">
        <v>106</v>
      </c>
    </row>
    <row r="5" spans="1:8" x14ac:dyDescent="0.2">
      <c r="A5" s="3" t="s">
        <v>638</v>
      </c>
      <c r="B5" s="304">
        <v>14474.248</v>
      </c>
      <c r="C5" s="72">
        <v>-26.030361169967652</v>
      </c>
      <c r="D5" s="71">
        <v>84269.917000000001</v>
      </c>
      <c r="E5" s="72">
        <v>-18.419661138540473</v>
      </c>
      <c r="F5" s="71">
        <v>161256.59899999999</v>
      </c>
      <c r="G5" s="59">
        <v>-11.66283694400523</v>
      </c>
      <c r="H5" s="307">
        <v>48.601049883179307</v>
      </c>
    </row>
    <row r="6" spans="1:8" x14ac:dyDescent="0.2">
      <c r="A6" s="3" t="s">
        <v>637</v>
      </c>
      <c r="B6" s="305">
        <v>8861.1190000000006</v>
      </c>
      <c r="C6" s="187">
        <v>10.892761719546824</v>
      </c>
      <c r="D6" s="58">
        <v>63336.622000000003</v>
      </c>
      <c r="E6" s="59">
        <v>-1.9641509874078509</v>
      </c>
      <c r="F6" s="58">
        <v>97802.376000000004</v>
      </c>
      <c r="G6" s="59">
        <v>-16.935544363698924</v>
      </c>
      <c r="H6" s="308">
        <v>29.47661171168232</v>
      </c>
    </row>
    <row r="7" spans="1:8" x14ac:dyDescent="0.2">
      <c r="A7" s="3" t="s">
        <v>639</v>
      </c>
      <c r="B7" s="344">
        <v>1870.529</v>
      </c>
      <c r="C7" s="187">
        <v>-36.851723190334496</v>
      </c>
      <c r="D7" s="95">
        <v>39022.269</v>
      </c>
      <c r="E7" s="187">
        <v>-23.239192851376014</v>
      </c>
      <c r="F7" s="95">
        <v>63829.743000000002</v>
      </c>
      <c r="G7" s="187">
        <v>-17.734074887013104</v>
      </c>
      <c r="H7" s="445">
        <v>19.237615966175223</v>
      </c>
    </row>
    <row r="8" spans="1:8" x14ac:dyDescent="0.2">
      <c r="A8" s="694" t="s">
        <v>320</v>
      </c>
      <c r="B8" s="344">
        <v>763.13499999999999</v>
      </c>
      <c r="C8" s="187">
        <v>13.265445456677325</v>
      </c>
      <c r="D8" s="95">
        <v>5439.2290000000003</v>
      </c>
      <c r="E8" s="73">
        <v>-3.1167519561968646</v>
      </c>
      <c r="F8" s="95">
        <v>8907.8160000000007</v>
      </c>
      <c r="G8" s="187">
        <v>-19.766984386844253</v>
      </c>
      <c r="H8" s="445">
        <v>2.684722438963151</v>
      </c>
    </row>
    <row r="9" spans="1:8" x14ac:dyDescent="0.2">
      <c r="A9" s="213" t="s">
        <v>186</v>
      </c>
      <c r="B9" s="214">
        <v>25969.030999999999</v>
      </c>
      <c r="C9" s="215">
        <v>-16.751018844303946</v>
      </c>
      <c r="D9" s="214">
        <v>192068.03700000001</v>
      </c>
      <c r="E9" s="215">
        <v>-14.390182966188551</v>
      </c>
      <c r="F9" s="214">
        <v>331796.53399999999</v>
      </c>
      <c r="G9" s="215">
        <v>-14.701190960171214</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2" t="s">
        <v>532</v>
      </c>
      <c r="B13" s="1"/>
      <c r="C13" s="1"/>
      <c r="D13" s="1"/>
      <c r="E13" s="1"/>
      <c r="F13" s="1"/>
      <c r="G13" s="1"/>
      <c r="H13" s="1"/>
    </row>
    <row r="14" spans="1:8" s="1" customFormat="1" x14ac:dyDescent="0.2">
      <c r="A14" s="813" t="s">
        <v>640</v>
      </c>
      <c r="B14" s="813"/>
      <c r="C14" s="813"/>
      <c r="D14" s="813"/>
      <c r="E14" s="813"/>
      <c r="F14" s="813"/>
      <c r="G14" s="813"/>
      <c r="H14" s="813"/>
    </row>
    <row r="15" spans="1:8" s="1" customFormat="1" x14ac:dyDescent="0.2">
      <c r="A15" s="813"/>
      <c r="B15" s="813"/>
      <c r="C15" s="813"/>
      <c r="D15" s="813"/>
      <c r="E15" s="813"/>
      <c r="F15" s="813"/>
      <c r="G15" s="813"/>
      <c r="H15" s="813"/>
    </row>
    <row r="16" spans="1:8" s="1" customFormat="1" x14ac:dyDescent="0.2">
      <c r="A16" s="813"/>
      <c r="B16" s="813"/>
      <c r="C16" s="813"/>
      <c r="D16" s="813"/>
      <c r="E16" s="813"/>
      <c r="F16" s="813"/>
      <c r="G16" s="813"/>
      <c r="H16" s="81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59" priority="1" operator="between">
      <formula>-0.5</formula>
      <formula>0.5</formula>
    </cfRule>
    <cfRule type="cellIs" dxfId="5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4">
        <v>2021</v>
      </c>
      <c r="C3" s="814">
        <v>2022</v>
      </c>
      <c r="D3" s="814">
        <v>2023</v>
      </c>
    </row>
    <row r="4" spans="1:4" x14ac:dyDescent="0.2">
      <c r="A4" s="636"/>
      <c r="B4" s="815"/>
      <c r="C4" s="815"/>
      <c r="D4" s="815"/>
    </row>
    <row r="5" spans="1:4" x14ac:dyDescent="0.2">
      <c r="A5" s="191" t="s">
        <v>321</v>
      </c>
      <c r="B5" s="211">
        <v>-9.7323432224055928</v>
      </c>
      <c r="C5" s="211">
        <v>6.3972911177659606</v>
      </c>
      <c r="D5" s="211">
        <v>-7.7289216735415849</v>
      </c>
    </row>
    <row r="6" spans="1:4" x14ac:dyDescent="0.2">
      <c r="A6" s="1" t="s">
        <v>127</v>
      </c>
      <c r="B6" s="167">
        <v>-10.471717381996809</v>
      </c>
      <c r="C6" s="167">
        <v>9.1527885306816028</v>
      </c>
      <c r="D6" s="167">
        <v>-9.6032205379956235</v>
      </c>
    </row>
    <row r="7" spans="1:4" x14ac:dyDescent="0.2">
      <c r="A7" s="1" t="s">
        <v>128</v>
      </c>
      <c r="B7" s="167">
        <v>-9.3042012633694959</v>
      </c>
      <c r="C7" s="167">
        <v>8.7471436751284681</v>
      </c>
      <c r="D7" s="167">
        <v>-11.439206383986198</v>
      </c>
    </row>
    <row r="8" spans="1:4" x14ac:dyDescent="0.2">
      <c r="A8" s="1" t="s">
        <v>129</v>
      </c>
      <c r="B8" s="167">
        <v>-5.8895571882182836</v>
      </c>
      <c r="C8" s="167">
        <v>5.5388801756917072</v>
      </c>
      <c r="D8" s="167">
        <v>-11.153453935764999</v>
      </c>
    </row>
    <row r="9" spans="1:4" x14ac:dyDescent="0.2">
      <c r="A9" s="1" t="s">
        <v>130</v>
      </c>
      <c r="B9" s="167">
        <v>-3.2832389269602436</v>
      </c>
      <c r="C9" s="167">
        <v>4.2672240636464753</v>
      </c>
      <c r="D9" s="167">
        <v>-11.367087311978013</v>
      </c>
    </row>
    <row r="10" spans="1:4" x14ac:dyDescent="0.2">
      <c r="A10" s="1" t="s">
        <v>131</v>
      </c>
      <c r="B10" s="167">
        <v>-1.7620227935607085</v>
      </c>
      <c r="C10" s="167">
        <v>4.4385716468802849</v>
      </c>
      <c r="D10" s="167">
        <v>-12.637360166232051</v>
      </c>
    </row>
    <row r="11" spans="1:4" x14ac:dyDescent="0.2">
      <c r="A11" s="1" t="s">
        <v>132</v>
      </c>
      <c r="B11" s="167">
        <v>-1.778133717466144</v>
      </c>
      <c r="C11" s="167">
        <v>6.2590303997936303</v>
      </c>
      <c r="D11" s="167">
        <v>-14.701190960171214</v>
      </c>
    </row>
    <row r="12" spans="1:4" x14ac:dyDescent="0.2">
      <c r="A12" s="1" t="s">
        <v>133</v>
      </c>
      <c r="B12" s="167">
        <v>-1.1755717284100657</v>
      </c>
      <c r="C12" s="167">
        <v>7.0391184685496473</v>
      </c>
      <c r="D12" s="167" t="s">
        <v>509</v>
      </c>
    </row>
    <row r="13" spans="1:4" x14ac:dyDescent="0.2">
      <c r="A13" s="1" t="s">
        <v>134</v>
      </c>
      <c r="B13" s="167">
        <v>-0.32609034273905119</v>
      </c>
      <c r="C13" s="167">
        <v>6.3074815119865653</v>
      </c>
      <c r="D13" s="167" t="s">
        <v>509</v>
      </c>
    </row>
    <row r="14" spans="1:4" x14ac:dyDescent="0.2">
      <c r="A14" s="1" t="s">
        <v>135</v>
      </c>
      <c r="B14" s="167">
        <v>1.3301376003832588</v>
      </c>
      <c r="C14" s="167">
        <v>5.586656536364206</v>
      </c>
      <c r="D14" s="167" t="s">
        <v>509</v>
      </c>
    </row>
    <row r="15" spans="1:4" x14ac:dyDescent="0.2">
      <c r="A15" s="1" t="s">
        <v>136</v>
      </c>
      <c r="B15" s="167">
        <v>4.6021787519190216</v>
      </c>
      <c r="C15" s="167">
        <v>0.13515054705526736</v>
      </c>
      <c r="D15" s="167" t="s">
        <v>509</v>
      </c>
    </row>
    <row r="16" spans="1:4" x14ac:dyDescent="0.2">
      <c r="A16" s="209" t="s">
        <v>137</v>
      </c>
      <c r="B16" s="210">
        <v>5.2827223940290491</v>
      </c>
      <c r="C16" s="210">
        <v>-3.5335717404918947</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82" t="s">
        <v>683</v>
      </c>
      <c r="C3" s="778" t="s">
        <v>420</v>
      </c>
      <c r="D3" s="782" t="s">
        <v>684</v>
      </c>
      <c r="E3" s="778" t="s">
        <v>420</v>
      </c>
      <c r="F3" s="780" t="s">
        <v>685</v>
      </c>
    </row>
    <row r="4" spans="1:6" x14ac:dyDescent="0.2">
      <c r="A4" s="66"/>
      <c r="B4" s="783"/>
      <c r="C4" s="779"/>
      <c r="D4" s="783"/>
      <c r="E4" s="779"/>
      <c r="F4" s="781"/>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4" t="s">
        <v>666</v>
      </c>
      <c r="B12" s="3"/>
      <c r="C12" s="3"/>
      <c r="D12" s="3"/>
      <c r="E12" s="3"/>
      <c r="F12" s="55" t="s">
        <v>570</v>
      </c>
    </row>
    <row r="13" spans="1:6" x14ac:dyDescent="0.2">
      <c r="A13" s="432" t="s">
        <v>614</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8" customWidth="1"/>
    <col min="2" max="12" width="11" style="538"/>
    <col min="13" max="45" width="11" style="18"/>
    <col min="46" max="16384" width="11" style="538"/>
  </cols>
  <sheetData>
    <row r="1" spans="1:12" x14ac:dyDescent="0.2">
      <c r="A1" s="816" t="s">
        <v>641</v>
      </c>
      <c r="B1" s="816"/>
      <c r="C1" s="816"/>
      <c r="D1" s="816"/>
      <c r="E1" s="816"/>
      <c r="F1" s="816"/>
      <c r="G1" s="18"/>
      <c r="H1" s="18"/>
      <c r="I1" s="18"/>
      <c r="J1" s="18"/>
      <c r="K1" s="18"/>
      <c r="L1" s="18"/>
    </row>
    <row r="2" spans="1:12" x14ac:dyDescent="0.2">
      <c r="A2" s="817"/>
      <c r="B2" s="817"/>
      <c r="C2" s="817"/>
      <c r="D2" s="817"/>
      <c r="E2" s="817"/>
      <c r="F2" s="817"/>
      <c r="G2" s="18"/>
      <c r="H2" s="18"/>
      <c r="I2" s="18"/>
      <c r="J2" s="18"/>
      <c r="K2" s="567"/>
      <c r="L2" s="55" t="s">
        <v>467</v>
      </c>
    </row>
    <row r="3" spans="1:12" x14ac:dyDescent="0.2">
      <c r="A3" s="568"/>
      <c r="B3" s="818">
        <f>INDICE!A3</f>
        <v>45108</v>
      </c>
      <c r="C3" s="819">
        <v>41671</v>
      </c>
      <c r="D3" s="819">
        <v>41671</v>
      </c>
      <c r="E3" s="819">
        <v>41671</v>
      </c>
      <c r="F3" s="820">
        <v>41671</v>
      </c>
      <c r="G3" s="821" t="s">
        <v>116</v>
      </c>
      <c r="H3" s="819"/>
      <c r="I3" s="819"/>
      <c r="J3" s="819"/>
      <c r="K3" s="819"/>
      <c r="L3" s="822" t="s">
        <v>106</v>
      </c>
    </row>
    <row r="4" spans="1:12" ht="38.25" x14ac:dyDescent="0.2">
      <c r="A4" s="544"/>
      <c r="B4" s="695" t="s">
        <v>638</v>
      </c>
      <c r="C4" s="695" t="s">
        <v>637</v>
      </c>
      <c r="D4" s="695" t="s">
        <v>639</v>
      </c>
      <c r="E4" s="695" t="s">
        <v>320</v>
      </c>
      <c r="F4" s="220" t="s">
        <v>186</v>
      </c>
      <c r="G4" s="695" t="s">
        <v>638</v>
      </c>
      <c r="H4" s="695" t="s">
        <v>637</v>
      </c>
      <c r="I4" s="695" t="s">
        <v>639</v>
      </c>
      <c r="J4" s="695" t="s">
        <v>320</v>
      </c>
      <c r="K4" s="221" t="s">
        <v>186</v>
      </c>
      <c r="L4" s="823"/>
    </row>
    <row r="5" spans="1:12" x14ac:dyDescent="0.2">
      <c r="A5" s="541" t="s">
        <v>153</v>
      </c>
      <c r="B5" s="435">
        <v>3574.1880000000001</v>
      </c>
      <c r="C5" s="435">
        <v>777.96</v>
      </c>
      <c r="D5" s="435">
        <v>121.32599999999999</v>
      </c>
      <c r="E5" s="435">
        <v>165.596</v>
      </c>
      <c r="F5" s="569">
        <v>4639.07</v>
      </c>
      <c r="G5" s="435">
        <v>42463.521000000001</v>
      </c>
      <c r="H5" s="435">
        <v>6379.3950000000004</v>
      </c>
      <c r="I5" s="435">
        <v>2616.569</v>
      </c>
      <c r="J5" s="435">
        <v>2022.768</v>
      </c>
      <c r="K5" s="570">
        <v>53482.252999999997</v>
      </c>
      <c r="L5" s="72">
        <v>16.119016805506998</v>
      </c>
    </row>
    <row r="6" spans="1:12" x14ac:dyDescent="0.2">
      <c r="A6" s="543" t="s">
        <v>154</v>
      </c>
      <c r="B6" s="435">
        <v>798.05100000000004</v>
      </c>
      <c r="C6" s="435">
        <v>628.04499999999996</v>
      </c>
      <c r="D6" s="435">
        <v>66.512</v>
      </c>
      <c r="E6" s="435">
        <v>51.773000000000003</v>
      </c>
      <c r="F6" s="571">
        <v>1544.3809999999999</v>
      </c>
      <c r="G6" s="435">
        <v>7787.585</v>
      </c>
      <c r="H6" s="435">
        <v>6787.2780000000002</v>
      </c>
      <c r="I6" s="435">
        <v>2801.6469999999999</v>
      </c>
      <c r="J6" s="435">
        <v>628.06399999999996</v>
      </c>
      <c r="K6" s="572">
        <v>18004.574000000001</v>
      </c>
      <c r="L6" s="59">
        <v>5.4263987510397955</v>
      </c>
    </row>
    <row r="7" spans="1:12" x14ac:dyDescent="0.2">
      <c r="A7" s="543" t="s">
        <v>155</v>
      </c>
      <c r="B7" s="435">
        <v>583.56600000000003</v>
      </c>
      <c r="C7" s="435">
        <v>270.15100000000001</v>
      </c>
      <c r="D7" s="435">
        <v>64.641000000000005</v>
      </c>
      <c r="E7" s="435">
        <v>24.712</v>
      </c>
      <c r="F7" s="571">
        <v>943.07</v>
      </c>
      <c r="G7" s="435">
        <v>6940.7190000000001</v>
      </c>
      <c r="H7" s="435">
        <v>3425.0360000000001</v>
      </c>
      <c r="I7" s="435">
        <v>1614.9</v>
      </c>
      <c r="J7" s="435">
        <v>186.126</v>
      </c>
      <c r="K7" s="572">
        <v>12166.781000000001</v>
      </c>
      <c r="L7" s="59">
        <v>3.6669462561332868</v>
      </c>
    </row>
    <row r="8" spans="1:12" x14ac:dyDescent="0.2">
      <c r="A8" s="543" t="s">
        <v>156</v>
      </c>
      <c r="B8" s="435">
        <v>991.75</v>
      </c>
      <c r="C8" s="96">
        <v>27.190999999999999</v>
      </c>
      <c r="D8" s="435">
        <v>54.561</v>
      </c>
      <c r="E8" s="96">
        <v>0.29299999999999998</v>
      </c>
      <c r="F8" s="571">
        <v>1073.7949999999998</v>
      </c>
      <c r="G8" s="435">
        <v>9127.1769999999997</v>
      </c>
      <c r="H8" s="435">
        <v>257.41899999999998</v>
      </c>
      <c r="I8" s="96">
        <v>873.226</v>
      </c>
      <c r="J8" s="435">
        <v>4.9489999999999998</v>
      </c>
      <c r="K8" s="572">
        <v>10262.771000000001</v>
      </c>
      <c r="L8" s="59">
        <v>3.0930966618042413</v>
      </c>
    </row>
    <row r="9" spans="1:12" x14ac:dyDescent="0.2">
      <c r="A9" s="543" t="s">
        <v>568</v>
      </c>
      <c r="B9" s="435">
        <v>0</v>
      </c>
      <c r="C9" s="435">
        <v>0</v>
      </c>
      <c r="D9" s="435">
        <v>0</v>
      </c>
      <c r="E9" s="96">
        <v>1.984</v>
      </c>
      <c r="F9" s="620">
        <v>1.984</v>
      </c>
      <c r="G9" s="435">
        <v>0</v>
      </c>
      <c r="H9" s="435">
        <v>0</v>
      </c>
      <c r="I9" s="435">
        <v>0</v>
      </c>
      <c r="J9" s="435">
        <v>22.38</v>
      </c>
      <c r="K9" s="572">
        <v>22.38</v>
      </c>
      <c r="L9" s="96">
        <v>6.7451084401258608E-3</v>
      </c>
    </row>
    <row r="10" spans="1:12" x14ac:dyDescent="0.2">
      <c r="A10" s="543" t="s">
        <v>158</v>
      </c>
      <c r="B10" s="435">
        <v>127.706</v>
      </c>
      <c r="C10" s="435">
        <v>83.043999999999997</v>
      </c>
      <c r="D10" s="435">
        <v>39.463999999999999</v>
      </c>
      <c r="E10" s="435">
        <v>1.9590000000000001</v>
      </c>
      <c r="F10" s="571">
        <v>252.173</v>
      </c>
      <c r="G10" s="435">
        <v>1636.769</v>
      </c>
      <c r="H10" s="435">
        <v>1193.643</v>
      </c>
      <c r="I10" s="435">
        <v>1099.7049999999999</v>
      </c>
      <c r="J10" s="435">
        <v>22.844999999999999</v>
      </c>
      <c r="K10" s="572">
        <v>3952.962</v>
      </c>
      <c r="L10" s="59">
        <v>1.1913832595932441</v>
      </c>
    </row>
    <row r="11" spans="1:12" x14ac:dyDescent="0.2">
      <c r="A11" s="543" t="s">
        <v>159</v>
      </c>
      <c r="B11" s="435">
        <v>117.011</v>
      </c>
      <c r="C11" s="435">
        <v>797.79600000000005</v>
      </c>
      <c r="D11" s="435">
        <v>163.19399999999999</v>
      </c>
      <c r="E11" s="435">
        <v>49.045000000000002</v>
      </c>
      <c r="F11" s="571">
        <v>1127.046</v>
      </c>
      <c r="G11" s="435">
        <v>1278.7460000000001</v>
      </c>
      <c r="H11" s="435">
        <v>8979.7469999999994</v>
      </c>
      <c r="I11" s="435">
        <v>6421.2640000000001</v>
      </c>
      <c r="J11" s="435">
        <v>561.05700000000002</v>
      </c>
      <c r="K11" s="572">
        <v>17240.813999999998</v>
      </c>
      <c r="L11" s="59">
        <v>5.1962091164450444</v>
      </c>
    </row>
    <row r="12" spans="1:12" x14ac:dyDescent="0.2">
      <c r="A12" s="543" t="s">
        <v>512</v>
      </c>
      <c r="B12" s="435">
        <v>624.72400000000005</v>
      </c>
      <c r="C12" s="435">
        <v>365.74</v>
      </c>
      <c r="D12" s="435">
        <v>70.152000000000001</v>
      </c>
      <c r="E12" s="435">
        <v>52.164999999999999</v>
      </c>
      <c r="F12" s="571">
        <v>1112.7809999999999</v>
      </c>
      <c r="G12" s="435">
        <v>7708.3130000000001</v>
      </c>
      <c r="H12" s="435">
        <v>4150.2830000000004</v>
      </c>
      <c r="I12" s="435">
        <v>2574.4110000000001</v>
      </c>
      <c r="J12" s="435">
        <v>668.01700000000005</v>
      </c>
      <c r="K12" s="572">
        <v>15101.024000000001</v>
      </c>
      <c r="L12" s="59">
        <v>4.5512977853862013</v>
      </c>
    </row>
    <row r="13" spans="1:12" x14ac:dyDescent="0.2">
      <c r="A13" s="543" t="s">
        <v>160</v>
      </c>
      <c r="B13" s="435">
        <v>2228.8850000000002</v>
      </c>
      <c r="C13" s="435">
        <v>1500.454</v>
      </c>
      <c r="D13" s="435">
        <v>453.83100000000002</v>
      </c>
      <c r="E13" s="435">
        <v>102.98</v>
      </c>
      <c r="F13" s="571">
        <v>4286.1499999999996</v>
      </c>
      <c r="G13" s="435">
        <v>22872.757000000001</v>
      </c>
      <c r="H13" s="435">
        <v>19121.61</v>
      </c>
      <c r="I13" s="435">
        <v>13672.178</v>
      </c>
      <c r="J13" s="435">
        <v>1395.58</v>
      </c>
      <c r="K13" s="572">
        <v>57062.125</v>
      </c>
      <c r="L13" s="59">
        <v>17.197954465997178</v>
      </c>
    </row>
    <row r="14" spans="1:12" x14ac:dyDescent="0.2">
      <c r="A14" s="543" t="s">
        <v>323</v>
      </c>
      <c r="B14" s="435">
        <v>1029.0740000000001</v>
      </c>
      <c r="C14" s="435">
        <v>1506.6220000000001</v>
      </c>
      <c r="D14" s="435">
        <v>112.06100000000001</v>
      </c>
      <c r="E14" s="435">
        <v>133.98099999999999</v>
      </c>
      <c r="F14" s="571">
        <v>2781.7380000000003</v>
      </c>
      <c r="G14" s="435">
        <v>11406.946</v>
      </c>
      <c r="H14" s="435">
        <v>17876.768</v>
      </c>
      <c r="I14" s="435">
        <v>3173.5549999999998</v>
      </c>
      <c r="J14" s="435">
        <v>1181.655</v>
      </c>
      <c r="K14" s="572">
        <v>33638.923999999999</v>
      </c>
      <c r="L14" s="59">
        <v>10.138435665288309</v>
      </c>
    </row>
    <row r="15" spans="1:12" x14ac:dyDescent="0.2">
      <c r="A15" s="543" t="s">
        <v>163</v>
      </c>
      <c r="B15" s="435">
        <v>1.1479999999999999</v>
      </c>
      <c r="C15" s="435">
        <v>114.57599999999999</v>
      </c>
      <c r="D15" s="435">
        <v>12.994999999999999</v>
      </c>
      <c r="E15" s="435">
        <v>32.323</v>
      </c>
      <c r="F15" s="571">
        <v>161.042</v>
      </c>
      <c r="G15" s="96">
        <v>31.050999999999998</v>
      </c>
      <c r="H15" s="435">
        <v>1707.39</v>
      </c>
      <c r="I15" s="435">
        <v>483.63900000000001</v>
      </c>
      <c r="J15" s="435">
        <v>483.488</v>
      </c>
      <c r="K15" s="572">
        <v>2705.5679999999998</v>
      </c>
      <c r="L15" s="59">
        <v>0.81543116854934961</v>
      </c>
    </row>
    <row r="16" spans="1:12" x14ac:dyDescent="0.2">
      <c r="A16" s="543" t="s">
        <v>164</v>
      </c>
      <c r="B16" s="435">
        <v>927.76499999999999</v>
      </c>
      <c r="C16" s="435">
        <v>438.37700000000001</v>
      </c>
      <c r="D16" s="435">
        <v>73.67</v>
      </c>
      <c r="E16" s="435">
        <v>42.284999999999997</v>
      </c>
      <c r="F16" s="571">
        <v>1482.0970000000002</v>
      </c>
      <c r="G16" s="435">
        <v>12048.085999999999</v>
      </c>
      <c r="H16" s="435">
        <v>5006.6760000000004</v>
      </c>
      <c r="I16" s="435">
        <v>2293.6280000000002</v>
      </c>
      <c r="J16" s="435">
        <v>481.31700000000001</v>
      </c>
      <c r="K16" s="572">
        <v>19829.706999999999</v>
      </c>
      <c r="L16" s="59">
        <v>5.9764756054925314</v>
      </c>
    </row>
    <row r="17" spans="1:12" x14ac:dyDescent="0.2">
      <c r="A17" s="543" t="s">
        <v>165</v>
      </c>
      <c r="B17" s="96">
        <v>171.36500000000001</v>
      </c>
      <c r="C17" s="435">
        <v>34.247999999999998</v>
      </c>
      <c r="D17" s="435">
        <v>23.998000000000001</v>
      </c>
      <c r="E17" s="435">
        <v>4.2149999999999999</v>
      </c>
      <c r="F17" s="571">
        <v>233.82599999999999</v>
      </c>
      <c r="G17" s="435">
        <v>2683.4850000000001</v>
      </c>
      <c r="H17" s="435">
        <v>392.60399999999998</v>
      </c>
      <c r="I17" s="435">
        <v>950.60199999999998</v>
      </c>
      <c r="J17" s="435">
        <v>72.742000000000004</v>
      </c>
      <c r="K17" s="572">
        <v>4099.433</v>
      </c>
      <c r="L17" s="59">
        <v>1.2355281558548024</v>
      </c>
    </row>
    <row r="18" spans="1:12" x14ac:dyDescent="0.2">
      <c r="A18" s="543" t="s">
        <v>166</v>
      </c>
      <c r="B18" s="96">
        <v>46.965000000000003</v>
      </c>
      <c r="C18" s="435">
        <v>322.64</v>
      </c>
      <c r="D18" s="435">
        <v>394.71199999999999</v>
      </c>
      <c r="E18" s="435">
        <v>25.635999999999999</v>
      </c>
      <c r="F18" s="571">
        <v>789.95299999999997</v>
      </c>
      <c r="G18" s="435">
        <v>784.22799999999995</v>
      </c>
      <c r="H18" s="435">
        <v>4294.848</v>
      </c>
      <c r="I18" s="435">
        <v>15274.94</v>
      </c>
      <c r="J18" s="435">
        <v>265.48</v>
      </c>
      <c r="K18" s="572">
        <v>20619.495999999999</v>
      </c>
      <c r="L18" s="59">
        <v>6.2145101206765601</v>
      </c>
    </row>
    <row r="19" spans="1:12" x14ac:dyDescent="0.2">
      <c r="A19" s="543" t="s">
        <v>168</v>
      </c>
      <c r="B19" s="435">
        <v>2136.0729999999999</v>
      </c>
      <c r="C19" s="435">
        <v>129.334</v>
      </c>
      <c r="D19" s="435">
        <v>30.75</v>
      </c>
      <c r="E19" s="435">
        <v>47.83</v>
      </c>
      <c r="F19" s="571">
        <v>2343.9869999999996</v>
      </c>
      <c r="G19" s="435">
        <v>20330.514999999999</v>
      </c>
      <c r="H19" s="435">
        <v>2017.8630000000001</v>
      </c>
      <c r="I19" s="435">
        <v>714.11199999999997</v>
      </c>
      <c r="J19" s="435">
        <v>549.48800000000006</v>
      </c>
      <c r="K19" s="572">
        <v>23611.978000000003</v>
      </c>
      <c r="L19" s="59">
        <v>7.1164143027643503</v>
      </c>
    </row>
    <row r="20" spans="1:12" x14ac:dyDescent="0.2">
      <c r="A20" s="543" t="s">
        <v>169</v>
      </c>
      <c r="B20" s="435">
        <v>834.85699999999997</v>
      </c>
      <c r="C20" s="435">
        <v>375.18799999999999</v>
      </c>
      <c r="D20" s="435">
        <v>56.686</v>
      </c>
      <c r="E20" s="435">
        <v>13.898999999999999</v>
      </c>
      <c r="F20" s="571">
        <v>1280.6299999999999</v>
      </c>
      <c r="G20" s="435">
        <v>6898.7939999999999</v>
      </c>
      <c r="H20" s="435">
        <v>4549.9790000000003</v>
      </c>
      <c r="I20" s="435">
        <v>2005.5419999999999</v>
      </c>
      <c r="J20" s="435">
        <v>206.99600000000001</v>
      </c>
      <c r="K20" s="572">
        <v>13661.311</v>
      </c>
      <c r="L20" s="59">
        <v>4.1173826688688226</v>
      </c>
    </row>
    <row r="21" spans="1:12" x14ac:dyDescent="0.2">
      <c r="A21" s="543" t="s">
        <v>170</v>
      </c>
      <c r="B21" s="435">
        <v>524.51199999999994</v>
      </c>
      <c r="C21" s="435">
        <v>1246.164</v>
      </c>
      <c r="D21" s="435">
        <v>132.227</v>
      </c>
      <c r="E21" s="435">
        <v>12.468</v>
      </c>
      <c r="F21" s="571">
        <v>1915.3710000000001</v>
      </c>
      <c r="G21" s="435">
        <v>7501.29</v>
      </c>
      <c r="H21" s="435">
        <v>11378.64</v>
      </c>
      <c r="I21" s="435">
        <v>7299.058</v>
      </c>
      <c r="J21" s="435">
        <v>154.911</v>
      </c>
      <c r="K21" s="572">
        <v>26333.899000000001</v>
      </c>
      <c r="L21" s="59">
        <v>7.9367741021591574</v>
      </c>
    </row>
    <row r="22" spans="1:12" x14ac:dyDescent="0.2">
      <c r="A22" s="222" t="s">
        <v>114</v>
      </c>
      <c r="B22" s="174">
        <v>14717.640000000001</v>
      </c>
      <c r="C22" s="174">
        <v>8617.5300000000007</v>
      </c>
      <c r="D22" s="174">
        <v>1870.78</v>
      </c>
      <c r="E22" s="174">
        <v>763.14400000000001</v>
      </c>
      <c r="F22" s="573">
        <v>25969.094000000001</v>
      </c>
      <c r="G22" s="574">
        <v>161499.98199999999</v>
      </c>
      <c r="H22" s="174">
        <v>97519.179000000018</v>
      </c>
      <c r="I22" s="174">
        <v>63868.975999999995</v>
      </c>
      <c r="J22" s="174">
        <v>8907.8629999999994</v>
      </c>
      <c r="K22" s="174">
        <v>331796</v>
      </c>
      <c r="L22" s="175">
        <v>100</v>
      </c>
    </row>
    <row r="23" spans="1:12" x14ac:dyDescent="0.2">
      <c r="A23" s="18"/>
      <c r="B23" s="18"/>
      <c r="C23" s="18"/>
      <c r="D23" s="18"/>
      <c r="E23" s="18"/>
      <c r="F23" s="18"/>
      <c r="G23" s="18"/>
      <c r="H23" s="18"/>
      <c r="I23" s="18"/>
      <c r="J23" s="18"/>
      <c r="L23" s="161" t="s">
        <v>220</v>
      </c>
    </row>
    <row r="24" spans="1:12" x14ac:dyDescent="0.2">
      <c r="A24" s="80" t="s">
        <v>489</v>
      </c>
      <c r="B24" s="546"/>
      <c r="C24" s="575"/>
      <c r="D24" s="575"/>
      <c r="E24" s="575"/>
      <c r="F24" s="575"/>
      <c r="G24" s="18"/>
      <c r="H24" s="18"/>
      <c r="I24" s="18"/>
      <c r="J24" s="18"/>
      <c r="K24" s="18"/>
      <c r="L24" s="18"/>
    </row>
    <row r="25" spans="1:12" x14ac:dyDescent="0.2">
      <c r="A25" s="80" t="s">
        <v>221</v>
      </c>
      <c r="B25" s="546"/>
      <c r="C25" s="546"/>
      <c r="D25" s="546"/>
      <c r="E25" s="546"/>
      <c r="F25" s="576"/>
      <c r="G25" s="18"/>
      <c r="H25" s="18"/>
      <c r="I25" s="18"/>
      <c r="J25" s="18"/>
      <c r="K25" s="18"/>
      <c r="L25" s="18"/>
    </row>
    <row r="26" spans="1:12" s="18" customFormat="1" x14ac:dyDescent="0.2">
      <c r="A26" s="813" t="s">
        <v>640</v>
      </c>
      <c r="B26" s="813"/>
      <c r="C26" s="813"/>
      <c r="D26" s="813"/>
      <c r="E26" s="813"/>
      <c r="F26" s="813"/>
      <c r="G26" s="813"/>
      <c r="H26" s="813"/>
    </row>
    <row r="27" spans="1:12" s="18" customFormat="1" x14ac:dyDescent="0.2">
      <c r="A27" s="813"/>
      <c r="B27" s="813"/>
      <c r="C27" s="813"/>
      <c r="D27" s="813"/>
      <c r="E27" s="813"/>
      <c r="F27" s="813"/>
      <c r="G27" s="813"/>
      <c r="H27" s="813"/>
    </row>
    <row r="28" spans="1:12" s="18" customFormat="1" x14ac:dyDescent="0.2">
      <c r="A28" s="813"/>
      <c r="B28" s="813"/>
      <c r="C28" s="813"/>
      <c r="D28" s="813"/>
      <c r="E28" s="813"/>
      <c r="F28" s="813"/>
      <c r="G28" s="813"/>
      <c r="H28" s="81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57" priority="1" operator="between">
      <formula>0</formula>
      <formula>0.5</formula>
    </cfRule>
    <cfRule type="cellIs" dxfId="56" priority="2" operator="between">
      <formula>0</formula>
      <formula>0.49</formula>
    </cfRule>
  </conditionalFormatting>
  <conditionalFormatting sqref="C8">
    <cfRule type="cellIs" dxfId="55" priority="45" operator="between">
      <formula>0</formula>
      <formula>0.5</formula>
    </cfRule>
    <cfRule type="cellIs" dxfId="54" priority="46" operator="between">
      <formula>0</formula>
      <formula>0.49</formula>
    </cfRule>
  </conditionalFormatting>
  <conditionalFormatting sqref="E8:E9">
    <cfRule type="cellIs" dxfId="53" priority="29" operator="between">
      <formula>0</formula>
      <formula>0.5</formula>
    </cfRule>
    <cfRule type="cellIs" dxfId="52" priority="30" operator="between">
      <formula>0</formula>
      <formula>0.49</formula>
    </cfRule>
  </conditionalFormatting>
  <conditionalFormatting sqref="F9">
    <cfRule type="cellIs" dxfId="51" priority="27" operator="between">
      <formula>0</formula>
      <formula>0.5</formula>
    </cfRule>
    <cfRule type="cellIs" dxfId="50" priority="28" operator="between">
      <formula>0</formula>
      <formula>0.49</formula>
    </cfRule>
  </conditionalFormatting>
  <conditionalFormatting sqref="G15">
    <cfRule type="cellIs" dxfId="49" priority="35" operator="between">
      <formula>0</formula>
      <formula>0.5</formula>
    </cfRule>
    <cfRule type="cellIs" dxfId="48" priority="36" operator="between">
      <formula>0</formula>
      <formula>0.49</formula>
    </cfRule>
  </conditionalFormatting>
  <conditionalFormatting sqref="I8">
    <cfRule type="cellIs" dxfId="47" priority="11" operator="between">
      <formula>0</formula>
      <formula>0.5</formula>
    </cfRule>
    <cfRule type="cellIs" dxfId="46" priority="12" operator="between">
      <formula>0</formula>
      <formula>0.49</formula>
    </cfRule>
  </conditionalFormatting>
  <conditionalFormatting sqref="L9">
    <cfRule type="cellIs" dxfId="45" priority="41" operator="between">
      <formula>0</formula>
      <formula>0.5</formula>
    </cfRule>
    <cfRule type="cellIs" dxfId="44"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802" t="s">
        <v>451</v>
      </c>
      <c r="B3" s="802" t="s">
        <v>452</v>
      </c>
      <c r="C3" s="787">
        <f>INDICE!A3</f>
        <v>45108</v>
      </c>
      <c r="D3" s="787">
        <v>41671</v>
      </c>
      <c r="E3" s="786" t="s">
        <v>115</v>
      </c>
      <c r="F3" s="786"/>
      <c r="G3" s="786" t="s">
        <v>116</v>
      </c>
      <c r="H3" s="786"/>
      <c r="I3" s="786"/>
      <c r="J3" s="161"/>
    </row>
    <row r="4" spans="1:45" x14ac:dyDescent="0.2">
      <c r="A4" s="803"/>
      <c r="B4" s="803"/>
      <c r="C4" s="184" t="s">
        <v>54</v>
      </c>
      <c r="D4" s="185" t="s">
        <v>421</v>
      </c>
      <c r="E4" s="184" t="s">
        <v>54</v>
      </c>
      <c r="F4" s="185" t="s">
        <v>421</v>
      </c>
      <c r="G4" s="184" t="s">
        <v>54</v>
      </c>
      <c r="H4" s="186" t="s">
        <v>421</v>
      </c>
      <c r="I4" s="185" t="s">
        <v>471</v>
      </c>
      <c r="J4" s="10"/>
    </row>
    <row r="5" spans="1:45" x14ac:dyDescent="0.2">
      <c r="A5" s="1"/>
      <c r="B5" s="11" t="s">
        <v>324</v>
      </c>
      <c r="C5" s="455">
        <v>0</v>
      </c>
      <c r="D5" s="142" t="s">
        <v>142</v>
      </c>
      <c r="E5" s="458">
        <v>3865.2490200000002</v>
      </c>
      <c r="F5" s="142">
        <v>258.04016125534559</v>
      </c>
      <c r="G5" s="458">
        <v>4705.2052400000002</v>
      </c>
      <c r="H5" s="142">
        <v>141.99622448868016</v>
      </c>
      <c r="I5" s="496">
        <v>1.1221941338277199</v>
      </c>
      <c r="J5" s="1"/>
    </row>
    <row r="6" spans="1:45" x14ac:dyDescent="0.2">
      <c r="A6" s="1"/>
      <c r="B6" s="11" t="s">
        <v>470</v>
      </c>
      <c r="C6" s="455">
        <v>1748.96648</v>
      </c>
      <c r="D6" s="142">
        <v>13.42226258780374</v>
      </c>
      <c r="E6" s="458">
        <v>5522.7250800000002</v>
      </c>
      <c r="F6" s="142">
        <v>-15.446894668991265</v>
      </c>
      <c r="G6" s="458">
        <v>11632.801030000001</v>
      </c>
      <c r="H6" s="142">
        <v>28.874438606535758</v>
      </c>
      <c r="I6" s="407">
        <v>2.7744296815947305</v>
      </c>
      <c r="J6" s="1"/>
    </row>
    <row r="7" spans="1:45" x14ac:dyDescent="0.2">
      <c r="A7" s="160" t="s">
        <v>458</v>
      </c>
      <c r="B7" s="145"/>
      <c r="C7" s="456">
        <v>1748.96648</v>
      </c>
      <c r="D7" s="148">
        <v>13.42226258780374</v>
      </c>
      <c r="E7" s="456">
        <v>9387.9740999999995</v>
      </c>
      <c r="F7" s="148">
        <v>23.343851473811796</v>
      </c>
      <c r="G7" s="456">
        <v>16338.006270000002</v>
      </c>
      <c r="H7" s="228">
        <v>48.922772623865555</v>
      </c>
      <c r="I7" s="148">
        <v>3.8966238154224508</v>
      </c>
      <c r="J7" s="1"/>
    </row>
    <row r="8" spans="1:45" x14ac:dyDescent="0.2">
      <c r="A8" s="191"/>
      <c r="B8" s="11" t="s">
        <v>231</v>
      </c>
      <c r="C8" s="455">
        <v>3945.1173900000003</v>
      </c>
      <c r="D8" s="142">
        <v>-53.752254129534116</v>
      </c>
      <c r="E8" s="458">
        <v>43877.573020000003</v>
      </c>
      <c r="F8" s="149">
        <v>-49.339267839602854</v>
      </c>
      <c r="G8" s="458">
        <v>86108.029170000023</v>
      </c>
      <c r="H8" s="149">
        <v>-30.961486846493557</v>
      </c>
      <c r="I8" s="764">
        <v>20.536814077432297</v>
      </c>
      <c r="J8" s="1"/>
    </row>
    <row r="9" spans="1:45" x14ac:dyDescent="0.2">
      <c r="A9" s="160" t="s">
        <v>303</v>
      </c>
      <c r="B9" s="145"/>
      <c r="C9" s="456">
        <v>3945.1173900000003</v>
      </c>
      <c r="D9" s="148">
        <v>-53.752254129534116</v>
      </c>
      <c r="E9" s="456">
        <v>43877.573020000003</v>
      </c>
      <c r="F9" s="148">
        <v>-49.339267839602854</v>
      </c>
      <c r="G9" s="456">
        <v>86108.029170000023</v>
      </c>
      <c r="H9" s="228">
        <v>-30.961486846493557</v>
      </c>
      <c r="I9" s="148">
        <v>20.536814077432297</v>
      </c>
      <c r="J9" s="1"/>
    </row>
    <row r="10" spans="1:45" s="431" customFormat="1" x14ac:dyDescent="0.2">
      <c r="A10" s="658"/>
      <c r="B10" s="11" t="s">
        <v>669</v>
      </c>
      <c r="C10" s="455">
        <v>0</v>
      </c>
      <c r="D10" s="142">
        <v>-100</v>
      </c>
      <c r="E10" s="458">
        <v>0</v>
      </c>
      <c r="F10" s="149">
        <v>-100</v>
      </c>
      <c r="G10" s="458">
        <v>0</v>
      </c>
      <c r="H10" s="149">
        <v>-100</v>
      </c>
      <c r="I10" s="730">
        <v>0</v>
      </c>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row>
    <row r="11" spans="1:45" s="431" customFormat="1" x14ac:dyDescent="0.2">
      <c r="A11" s="429"/>
      <c r="B11" s="11" t="s">
        <v>234</v>
      </c>
      <c r="C11" s="455">
        <v>1516.6300799999999</v>
      </c>
      <c r="D11" s="142">
        <v>15.440434122930945</v>
      </c>
      <c r="E11" s="458">
        <v>6820.0172599999996</v>
      </c>
      <c r="F11" s="149">
        <v>19.447861120432087</v>
      </c>
      <c r="G11" s="458">
        <v>20168.314899999998</v>
      </c>
      <c r="H11" s="149">
        <v>13.97371333981182</v>
      </c>
      <c r="I11" s="496">
        <v>4.8101546086797677</v>
      </c>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row>
    <row r="12" spans="1:45" s="431" customFormat="1" x14ac:dyDescent="0.2">
      <c r="A12" s="429"/>
      <c r="B12" s="430" t="s">
        <v>325</v>
      </c>
      <c r="C12" s="457">
        <v>1516.6300799999999</v>
      </c>
      <c r="D12" s="416">
        <v>15.440434122930945</v>
      </c>
      <c r="E12" s="459">
        <v>6820.0172599999996</v>
      </c>
      <c r="F12" s="577">
        <v>19.535852712964314</v>
      </c>
      <c r="G12" s="459">
        <v>20155.823969999998</v>
      </c>
      <c r="H12" s="577">
        <v>21.184815202494406</v>
      </c>
      <c r="I12" s="644">
        <v>4.807175514749308</v>
      </c>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row>
    <row r="13" spans="1:45" s="431" customFormat="1" x14ac:dyDescent="0.2">
      <c r="A13" s="429"/>
      <c r="B13" s="430" t="s">
        <v>322</v>
      </c>
      <c r="C13" s="457">
        <v>0</v>
      </c>
      <c r="D13" s="416" t="s">
        <v>142</v>
      </c>
      <c r="E13" s="459">
        <v>0</v>
      </c>
      <c r="F13" s="577">
        <v>-100</v>
      </c>
      <c r="G13" s="459">
        <v>12.490930000000001</v>
      </c>
      <c r="H13" s="577">
        <v>-98.825248803465342</v>
      </c>
      <c r="I13" s="672">
        <v>2.9790939304600202E-3</v>
      </c>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row>
    <row r="14" spans="1:45" s="431" customFormat="1" x14ac:dyDescent="0.2">
      <c r="A14" s="429"/>
      <c r="B14" s="11" t="s">
        <v>591</v>
      </c>
      <c r="C14" s="455">
        <v>0</v>
      </c>
      <c r="D14" s="142">
        <v>-100</v>
      </c>
      <c r="E14" s="458">
        <v>30.594000000000001</v>
      </c>
      <c r="F14" s="149">
        <v>-82.571195816266652</v>
      </c>
      <c r="G14" s="458">
        <v>54.085000000000001</v>
      </c>
      <c r="H14" s="149">
        <v>-85.25739924004121</v>
      </c>
      <c r="I14" s="691">
        <v>1.2899303352827225E-2</v>
      </c>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row>
    <row r="15" spans="1:45" x14ac:dyDescent="0.2">
      <c r="A15" s="1"/>
      <c r="B15" s="11" t="s">
        <v>207</v>
      </c>
      <c r="C15" s="455">
        <v>186.49609000000001</v>
      </c>
      <c r="D15" s="142">
        <v>-14.504491106767842</v>
      </c>
      <c r="E15" s="458">
        <v>2161.4846100000004</v>
      </c>
      <c r="F15" s="149">
        <v>19.355441240163515</v>
      </c>
      <c r="G15" s="458">
        <v>4372.4389800000008</v>
      </c>
      <c r="H15" s="149">
        <v>-39.048301663062652</v>
      </c>
      <c r="I15" s="496">
        <v>1.0428291909909673</v>
      </c>
      <c r="J15" s="1"/>
    </row>
    <row r="16" spans="1:45" x14ac:dyDescent="0.2">
      <c r="A16" s="1"/>
      <c r="B16" s="430" t="s">
        <v>325</v>
      </c>
      <c r="C16" s="457">
        <v>186.49609000000001</v>
      </c>
      <c r="D16" s="416">
        <v>-14.504491106767842</v>
      </c>
      <c r="E16" s="459">
        <v>1228.7244599999999</v>
      </c>
      <c r="F16" s="577">
        <v>-32.150823833123837</v>
      </c>
      <c r="G16" s="459">
        <v>1882.8858000000002</v>
      </c>
      <c r="H16" s="577">
        <v>-73.752615460284147</v>
      </c>
      <c r="I16" s="644">
        <v>0.44906933739356159</v>
      </c>
      <c r="J16" s="1"/>
    </row>
    <row r="17" spans="1:45" s="431" customFormat="1" x14ac:dyDescent="0.2">
      <c r="A17" s="429"/>
      <c r="B17" s="430" t="s">
        <v>322</v>
      </c>
      <c r="C17" s="457">
        <v>0</v>
      </c>
      <c r="D17" s="416" t="s">
        <v>142</v>
      </c>
      <c r="E17" s="459">
        <v>932.76015000000007</v>
      </c>
      <c r="F17" s="577" t="s">
        <v>142</v>
      </c>
      <c r="G17" s="459">
        <v>2489.5531800000003</v>
      </c>
      <c r="H17" s="577" t="s">
        <v>142</v>
      </c>
      <c r="I17" s="644">
        <v>0.59375985359740568</v>
      </c>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row>
    <row r="18" spans="1:45" s="431" customFormat="1" x14ac:dyDescent="0.2">
      <c r="A18" s="429"/>
      <c r="B18" s="11" t="s">
        <v>545</v>
      </c>
      <c r="C18" s="455">
        <v>0</v>
      </c>
      <c r="D18" s="142" t="s">
        <v>142</v>
      </c>
      <c r="E18" s="459">
        <v>0</v>
      </c>
      <c r="F18" s="149">
        <v>-100</v>
      </c>
      <c r="G18" s="459">
        <v>0</v>
      </c>
      <c r="H18" s="149">
        <v>-100</v>
      </c>
      <c r="I18" s="730">
        <v>0</v>
      </c>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row>
    <row r="19" spans="1:45" x14ac:dyDescent="0.2">
      <c r="A19" s="1"/>
      <c r="B19" s="11" t="s">
        <v>236</v>
      </c>
      <c r="C19" s="455">
        <v>866.2781500000001</v>
      </c>
      <c r="D19" s="142">
        <v>587.74995375453636</v>
      </c>
      <c r="E19" s="458">
        <v>7050.4292100000002</v>
      </c>
      <c r="F19" s="149">
        <v>108.3493581913916</v>
      </c>
      <c r="G19" s="458">
        <v>8351.894409999999</v>
      </c>
      <c r="H19" s="149">
        <v>68.753246727635783</v>
      </c>
      <c r="I19" s="496">
        <v>1.9919315811291847</v>
      </c>
      <c r="J19" s="1"/>
    </row>
    <row r="20" spans="1:45" x14ac:dyDescent="0.2">
      <c r="A20" s="1"/>
      <c r="B20" s="430" t="s">
        <v>325</v>
      </c>
      <c r="C20" s="457">
        <v>866.2781500000001</v>
      </c>
      <c r="D20" s="416">
        <v>587.74995375453636</v>
      </c>
      <c r="E20" s="459">
        <v>7050.4292100000002</v>
      </c>
      <c r="F20" s="577">
        <v>108.3493581913916</v>
      </c>
      <c r="G20" s="459">
        <v>8351.894409999999</v>
      </c>
      <c r="H20" s="577">
        <v>68.753246727635783</v>
      </c>
      <c r="I20" s="644">
        <v>1.9919315811291847</v>
      </c>
      <c r="J20" s="1"/>
    </row>
    <row r="21" spans="1:45" s="431" customFormat="1" x14ac:dyDescent="0.2">
      <c r="A21" s="1"/>
      <c r="B21" s="430" t="s">
        <v>322</v>
      </c>
      <c r="C21" s="455">
        <v>0</v>
      </c>
      <c r="D21" s="142" t="s">
        <v>142</v>
      </c>
      <c r="E21" s="459">
        <v>0</v>
      </c>
      <c r="F21" s="577" t="s">
        <v>142</v>
      </c>
      <c r="G21" s="142" t="s">
        <v>142</v>
      </c>
      <c r="H21" s="577" t="s">
        <v>142</v>
      </c>
      <c r="I21" s="730">
        <v>0</v>
      </c>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row>
    <row r="22" spans="1:45" s="431" customFormat="1" x14ac:dyDescent="0.2">
      <c r="A22" s="1"/>
      <c r="B22" s="11" t="s">
        <v>208</v>
      </c>
      <c r="C22" s="455">
        <v>0</v>
      </c>
      <c r="D22" s="142" t="s">
        <v>142</v>
      </c>
      <c r="E22" s="458">
        <v>74.692499999999995</v>
      </c>
      <c r="F22" s="149" t="s">
        <v>142</v>
      </c>
      <c r="G22" s="458">
        <v>74.692499999999995</v>
      </c>
      <c r="H22" s="149" t="s">
        <v>142</v>
      </c>
      <c r="I22" s="691">
        <v>1.781420385839045E-2</v>
      </c>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row>
    <row r="23" spans="1:45" s="431" customFormat="1" x14ac:dyDescent="0.2">
      <c r="A23" s="1"/>
      <c r="B23" s="11" t="s">
        <v>209</v>
      </c>
      <c r="C23" s="455">
        <v>8763.6708099999996</v>
      </c>
      <c r="D23" s="142">
        <v>64.833353248310203</v>
      </c>
      <c r="E23" s="458">
        <v>49909.085230000004</v>
      </c>
      <c r="F23" s="149">
        <v>70.145516696984572</v>
      </c>
      <c r="G23" s="458">
        <v>76596.940740000005</v>
      </c>
      <c r="H23" s="149">
        <v>82.72004097817539</v>
      </c>
      <c r="I23" s="496">
        <v>18.268414061270043</v>
      </c>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row>
    <row r="24" spans="1:45" x14ac:dyDescent="0.2">
      <c r="A24" s="160" t="s">
        <v>442</v>
      </c>
      <c r="B24" s="145"/>
      <c r="C24" s="456">
        <v>11333.075130000001</v>
      </c>
      <c r="D24" s="148">
        <v>61.367599378971946</v>
      </c>
      <c r="E24" s="456">
        <v>66046.302810000008</v>
      </c>
      <c r="F24" s="148">
        <v>63.305899955342838</v>
      </c>
      <c r="G24" s="456">
        <v>109618.36653</v>
      </c>
      <c r="H24" s="228">
        <v>51.957657272491886</v>
      </c>
      <c r="I24" s="148">
        <v>26.144042949281182</v>
      </c>
      <c r="J24" s="1"/>
    </row>
    <row r="25" spans="1:45" x14ac:dyDescent="0.2">
      <c r="A25" s="15"/>
      <c r="B25" s="11" t="s">
        <v>630</v>
      </c>
      <c r="C25" s="455">
        <v>0</v>
      </c>
      <c r="D25" s="142" t="s">
        <v>142</v>
      </c>
      <c r="E25" s="458">
        <v>2902.4353900000001</v>
      </c>
      <c r="F25" s="149">
        <v>0.59848575823174943</v>
      </c>
      <c r="G25" s="458">
        <v>5913.4884299999994</v>
      </c>
      <c r="H25" s="149">
        <v>104.96166207745392</v>
      </c>
      <c r="I25" s="496">
        <v>1.4103703639087362</v>
      </c>
      <c r="J25" s="1"/>
    </row>
    <row r="26" spans="1:45" x14ac:dyDescent="0.2">
      <c r="A26" s="15"/>
      <c r="B26" s="11" t="s">
        <v>326</v>
      </c>
      <c r="C26" s="455">
        <v>878.64747</v>
      </c>
      <c r="D26" s="142">
        <v>-56.45168496927846</v>
      </c>
      <c r="E26" s="458">
        <v>7968.4212800000005</v>
      </c>
      <c r="F26" s="149">
        <v>8.8052678103690614</v>
      </c>
      <c r="G26" s="458">
        <v>16075.863290000001</v>
      </c>
      <c r="H26" s="149">
        <v>-17.80322103548934</v>
      </c>
      <c r="I26" s="496">
        <v>3.8341025651527985</v>
      </c>
      <c r="J26" s="1"/>
    </row>
    <row r="27" spans="1:45" x14ac:dyDescent="0.2">
      <c r="A27" s="160" t="s">
        <v>340</v>
      </c>
      <c r="B27" s="145"/>
      <c r="C27" s="456">
        <v>878.64747</v>
      </c>
      <c r="D27" s="148">
        <v>-56.45168496927846</v>
      </c>
      <c r="E27" s="456">
        <v>10870.856669999999</v>
      </c>
      <c r="F27" s="148">
        <v>6.4858857420473912</v>
      </c>
      <c r="G27" s="456">
        <v>21989.351719999999</v>
      </c>
      <c r="H27" s="228">
        <v>-2.0210984558477634</v>
      </c>
      <c r="I27" s="148">
        <v>5.2444729290615344</v>
      </c>
      <c r="J27" s="1"/>
    </row>
    <row r="28" spans="1:45" x14ac:dyDescent="0.2">
      <c r="A28" s="15"/>
      <c r="B28" s="11" t="s">
        <v>212</v>
      </c>
      <c r="C28" s="455">
        <v>1052.2395100000001</v>
      </c>
      <c r="D28" s="142">
        <v>1.13523061297115</v>
      </c>
      <c r="E28" s="458">
        <v>3111.4529900000002</v>
      </c>
      <c r="F28" s="142">
        <v>199.05502758119076</v>
      </c>
      <c r="G28" s="458">
        <v>5173.5492000000004</v>
      </c>
      <c r="H28" s="142">
        <v>0.10547380832378228</v>
      </c>
      <c r="I28" s="496">
        <v>1.2338944354548693</v>
      </c>
      <c r="J28" s="1"/>
    </row>
    <row r="29" spans="1:45" x14ac:dyDescent="0.2">
      <c r="A29" s="15"/>
      <c r="B29" s="11" t="s">
        <v>213</v>
      </c>
      <c r="C29" s="455">
        <v>9105.2015299999985</v>
      </c>
      <c r="D29" s="142">
        <v>6.2146677889111004</v>
      </c>
      <c r="E29" s="458">
        <v>60505.850829999996</v>
      </c>
      <c r="F29" s="149">
        <v>-4.8134766030646627</v>
      </c>
      <c r="G29" s="458">
        <v>102370.19602</v>
      </c>
      <c r="H29" s="149">
        <v>-21.453042026113145</v>
      </c>
      <c r="I29" s="496">
        <v>24.415350147922091</v>
      </c>
      <c r="J29" s="1"/>
    </row>
    <row r="30" spans="1:45" x14ac:dyDescent="0.2">
      <c r="A30" s="1"/>
      <c r="B30" s="430" t="s">
        <v>325</v>
      </c>
      <c r="C30" s="457">
        <v>8612.5745299999999</v>
      </c>
      <c r="D30" s="416">
        <v>0.46803901013568833</v>
      </c>
      <c r="E30" s="459">
        <v>50816.967830000001</v>
      </c>
      <c r="F30" s="577">
        <v>-15.384610106244859</v>
      </c>
      <c r="G30" s="459">
        <v>91712.071690000012</v>
      </c>
      <c r="H30" s="577">
        <v>-20.454842254668002</v>
      </c>
      <c r="I30" s="644">
        <v>21.873381415282388</v>
      </c>
      <c r="J30" s="1"/>
    </row>
    <row r="31" spans="1:45" x14ac:dyDescent="0.2">
      <c r="A31" s="1"/>
      <c r="B31" s="430" t="s">
        <v>322</v>
      </c>
      <c r="C31" s="457">
        <v>492.62700000000001</v>
      </c>
      <c r="D31" s="416" t="s">
        <v>142</v>
      </c>
      <c r="E31" s="459">
        <v>9688.8829999999998</v>
      </c>
      <c r="F31" s="149">
        <v>176.10328789384141</v>
      </c>
      <c r="G31" s="459">
        <v>10658.124330000001</v>
      </c>
      <c r="H31" s="577">
        <v>-29.108061382760486</v>
      </c>
      <c r="I31" s="644">
        <v>2.5419687326397047</v>
      </c>
      <c r="J31" s="1"/>
    </row>
    <row r="32" spans="1:45" x14ac:dyDescent="0.2">
      <c r="A32" s="429"/>
      <c r="B32" s="11" t="s">
        <v>214</v>
      </c>
      <c r="C32" s="455">
        <v>0</v>
      </c>
      <c r="D32" s="142" t="s">
        <v>142</v>
      </c>
      <c r="E32" s="458">
        <v>3173.1415200000001</v>
      </c>
      <c r="F32" s="149">
        <v>181.50300606607041</v>
      </c>
      <c r="G32" s="458">
        <v>5224.9703100000006</v>
      </c>
      <c r="H32" s="149">
        <v>363.5295462242629</v>
      </c>
      <c r="I32" s="496">
        <v>1.2461583995230787</v>
      </c>
      <c r="J32" s="1"/>
    </row>
    <row r="33" spans="1:10" x14ac:dyDescent="0.2">
      <c r="A33" s="1"/>
      <c r="B33" s="11" t="s">
        <v>215</v>
      </c>
      <c r="C33" s="455">
        <v>0</v>
      </c>
      <c r="D33" s="142">
        <v>-100</v>
      </c>
      <c r="E33" s="458">
        <v>3654.0701499999996</v>
      </c>
      <c r="F33" s="149">
        <v>-60.45647247633724</v>
      </c>
      <c r="G33" s="458">
        <v>9462.0226000000021</v>
      </c>
      <c r="H33" s="149">
        <v>-16.493704378153836</v>
      </c>
      <c r="I33" s="496">
        <v>2.2566977877176111</v>
      </c>
      <c r="J33" s="1"/>
    </row>
    <row r="34" spans="1:10" x14ac:dyDescent="0.2">
      <c r="A34" s="1"/>
      <c r="B34" s="11" t="s">
        <v>597</v>
      </c>
      <c r="C34" s="455">
        <v>0</v>
      </c>
      <c r="D34" s="142">
        <v>-100</v>
      </c>
      <c r="E34" s="458">
        <v>1891.05603</v>
      </c>
      <c r="F34" s="149">
        <v>-51.782719667716847</v>
      </c>
      <c r="G34" s="458">
        <v>3911.9793100000002</v>
      </c>
      <c r="H34" s="149">
        <v>-42.871382841109742</v>
      </c>
      <c r="I34" s="496">
        <v>0.93300929702641644</v>
      </c>
      <c r="J34" s="1"/>
    </row>
    <row r="35" spans="1:10" x14ac:dyDescent="0.2">
      <c r="A35" s="1"/>
      <c r="B35" s="11" t="s">
        <v>673</v>
      </c>
      <c r="C35" s="455">
        <v>0</v>
      </c>
      <c r="D35" s="142" t="s">
        <v>142</v>
      </c>
      <c r="E35" s="458">
        <v>0</v>
      </c>
      <c r="F35" s="142" t="s">
        <v>142</v>
      </c>
      <c r="G35" s="458">
        <v>541.85708</v>
      </c>
      <c r="H35" s="142" t="s">
        <v>142</v>
      </c>
      <c r="I35" s="496">
        <v>0.12923322268276177</v>
      </c>
      <c r="J35" s="1"/>
    </row>
    <row r="36" spans="1:10" x14ac:dyDescent="0.2">
      <c r="A36" s="15"/>
      <c r="B36" s="11" t="s">
        <v>217</v>
      </c>
      <c r="C36" s="455">
        <v>3638.90076</v>
      </c>
      <c r="D36" s="142">
        <v>-38.133431774868868</v>
      </c>
      <c r="E36" s="458">
        <v>33814.922789999997</v>
      </c>
      <c r="F36" s="142">
        <v>-14.243425298241414</v>
      </c>
      <c r="G36" s="458">
        <v>58186.434670000002</v>
      </c>
      <c r="H36" s="142">
        <v>-10.468148227808015</v>
      </c>
      <c r="I36" s="496">
        <v>13.877497861288587</v>
      </c>
      <c r="J36" s="1"/>
    </row>
    <row r="37" spans="1:10" x14ac:dyDescent="0.2">
      <c r="A37" s="160" t="s">
        <v>443</v>
      </c>
      <c r="B37" s="145"/>
      <c r="C37" s="456">
        <v>13796.341799999998</v>
      </c>
      <c r="D37" s="148">
        <v>-21.673063784234472</v>
      </c>
      <c r="E37" s="456">
        <v>106150.49431000001</v>
      </c>
      <c r="F37" s="148">
        <v>-10.2906087015993</v>
      </c>
      <c r="G37" s="456">
        <v>184871.00919000004</v>
      </c>
      <c r="H37" s="228">
        <v>-15.888761735975699</v>
      </c>
      <c r="I37" s="148">
        <v>44.091841151615426</v>
      </c>
      <c r="J37" s="166"/>
    </row>
    <row r="38" spans="1:10" x14ac:dyDescent="0.2">
      <c r="A38" s="1"/>
      <c r="B38" s="11" t="s">
        <v>650</v>
      </c>
      <c r="C38" s="455">
        <v>0</v>
      </c>
      <c r="D38" s="142" t="s">
        <v>142</v>
      </c>
      <c r="E38" s="458">
        <v>70.424530000000004</v>
      </c>
      <c r="F38" s="149" t="s">
        <v>142</v>
      </c>
      <c r="G38" s="458">
        <v>128.72604999999999</v>
      </c>
      <c r="H38" s="149">
        <v>-84.714242198811334</v>
      </c>
      <c r="I38" s="672">
        <v>3.0701236356867983E-2</v>
      </c>
      <c r="J38" s="1"/>
    </row>
    <row r="39" spans="1:10" x14ac:dyDescent="0.2">
      <c r="A39" s="15"/>
      <c r="B39" s="11" t="s">
        <v>662</v>
      </c>
      <c r="C39" s="455">
        <v>0</v>
      </c>
      <c r="D39" s="142" t="s">
        <v>142</v>
      </c>
      <c r="E39" s="458">
        <v>0</v>
      </c>
      <c r="F39" s="142">
        <v>-100</v>
      </c>
      <c r="G39" s="458">
        <v>0</v>
      </c>
      <c r="H39" s="142">
        <v>-100</v>
      </c>
      <c r="I39" s="730">
        <v>0</v>
      </c>
      <c r="J39" s="1"/>
    </row>
    <row r="40" spans="1:10" ht="14.25" customHeight="1" x14ac:dyDescent="0.2">
      <c r="A40" s="15"/>
      <c r="B40" s="11" t="s">
        <v>668</v>
      </c>
      <c r="C40" s="455">
        <v>0</v>
      </c>
      <c r="D40" s="142" t="s">
        <v>142</v>
      </c>
      <c r="E40" s="458">
        <v>0</v>
      </c>
      <c r="F40" s="142" t="s">
        <v>142</v>
      </c>
      <c r="G40" s="458">
        <v>154.28510999999997</v>
      </c>
      <c r="H40" s="142" t="s">
        <v>142</v>
      </c>
      <c r="I40" s="672">
        <v>3.6797086747052177E-2</v>
      </c>
      <c r="J40" s="1"/>
    </row>
    <row r="41" spans="1:10" ht="14.25" customHeight="1" x14ac:dyDescent="0.2">
      <c r="A41" s="15"/>
      <c r="B41" s="11" t="s">
        <v>576</v>
      </c>
      <c r="C41" s="455">
        <v>0</v>
      </c>
      <c r="D41" s="142" t="s">
        <v>142</v>
      </c>
      <c r="E41" s="458">
        <v>0</v>
      </c>
      <c r="F41" s="142" t="s">
        <v>142</v>
      </c>
      <c r="G41" s="458">
        <v>78.434839999999994</v>
      </c>
      <c r="H41" s="142" t="s">
        <v>142</v>
      </c>
      <c r="I41" s="672">
        <v>1.8706754083211E-2</v>
      </c>
      <c r="J41" s="1"/>
    </row>
    <row r="42" spans="1:10" ht="14.25" customHeight="1" x14ac:dyDescent="0.2">
      <c r="A42" s="15"/>
      <c r="B42" s="11" t="s">
        <v>629</v>
      </c>
      <c r="C42" s="455">
        <v>0</v>
      </c>
      <c r="D42" s="142" t="s">
        <v>142</v>
      </c>
      <c r="E42" s="458">
        <v>0</v>
      </c>
      <c r="F42" s="142" t="s">
        <v>142</v>
      </c>
      <c r="G42" s="458">
        <v>0</v>
      </c>
      <c r="H42" s="142">
        <v>-100</v>
      </c>
      <c r="I42" s="496">
        <v>0</v>
      </c>
      <c r="J42" s="1"/>
    </row>
    <row r="43" spans="1:10" ht="14.25" customHeight="1" x14ac:dyDescent="0.2">
      <c r="A43" s="160" t="s">
        <v>459</v>
      </c>
      <c r="B43" s="145"/>
      <c r="C43" s="456">
        <v>0</v>
      </c>
      <c r="D43" s="148" t="s">
        <v>142</v>
      </c>
      <c r="E43" s="456">
        <v>70.424530000000004</v>
      </c>
      <c r="F43" s="148">
        <v>-57.92799315277626</v>
      </c>
      <c r="G43" s="456">
        <v>361.44600000000003</v>
      </c>
      <c r="H43" s="228">
        <v>-69.312384685626299</v>
      </c>
      <c r="I43" s="148">
        <v>8.6205077187131177E-2</v>
      </c>
      <c r="J43" s="1"/>
    </row>
    <row r="44" spans="1:10" ht="14.25" customHeight="1" x14ac:dyDescent="0.2">
      <c r="A44" s="665" t="s">
        <v>114</v>
      </c>
      <c r="B44" s="666"/>
      <c r="C44" s="666">
        <v>31702.148270000002</v>
      </c>
      <c r="D44" s="667">
        <v>-13.681545572254453</v>
      </c>
      <c r="E44" s="150">
        <v>236403.62543999997</v>
      </c>
      <c r="F44" s="667">
        <v>-10.238402201010736</v>
      </c>
      <c r="G44" s="150">
        <v>419286.20887999999</v>
      </c>
      <c r="H44" s="668">
        <v>-7.0827916581081434</v>
      </c>
      <c r="I44" s="669">
        <v>100</v>
      </c>
    </row>
    <row r="45" spans="1:10" s="1" customFormat="1" ht="15" customHeight="1" x14ac:dyDescent="0.2">
      <c r="A45" s="681"/>
      <c r="B45" s="704" t="s">
        <v>327</v>
      </c>
      <c r="C45" s="181">
        <v>11181.97885</v>
      </c>
      <c r="D45" s="155">
        <v>8.9841367840636686</v>
      </c>
      <c r="E45" s="518">
        <v>65916.138760000002</v>
      </c>
      <c r="F45" s="519">
        <v>-7.1428491866277257</v>
      </c>
      <c r="G45" s="518">
        <v>122102.67586999998</v>
      </c>
      <c r="H45" s="519">
        <v>-15.254923368012182</v>
      </c>
      <c r="I45" s="519">
        <v>29.121557848554435</v>
      </c>
    </row>
    <row r="46" spans="1:10" s="1" customFormat="1" ht="13.5" customHeight="1" x14ac:dyDescent="0.2">
      <c r="A46" s="681"/>
      <c r="B46" s="704" t="s">
        <v>328</v>
      </c>
      <c r="C46" s="181">
        <v>20520.169419999998</v>
      </c>
      <c r="D46" s="155">
        <v>-22.468191901314263</v>
      </c>
      <c r="E46" s="518">
        <v>170487.48667999997</v>
      </c>
      <c r="F46" s="519">
        <v>-11.380625003646863</v>
      </c>
      <c r="G46" s="518">
        <v>297183.53301000001</v>
      </c>
      <c r="H46" s="519">
        <v>-3.2494754151448833</v>
      </c>
      <c r="I46" s="519">
        <v>70.878442151445569</v>
      </c>
    </row>
    <row r="47" spans="1:10" s="1" customFormat="1" x14ac:dyDescent="0.2">
      <c r="A47" s="473" t="s">
        <v>446</v>
      </c>
      <c r="B47" s="153"/>
      <c r="C47" s="409">
        <v>6514.52171</v>
      </c>
      <c r="D47" s="410">
        <v>-36.362082548436142</v>
      </c>
      <c r="E47" s="411">
        <v>60085.215130000004</v>
      </c>
      <c r="F47" s="412">
        <v>-38.618490913780292</v>
      </c>
      <c r="G47" s="411">
        <v>119258.18101</v>
      </c>
      <c r="H47" s="412">
        <v>-23.52853048605634</v>
      </c>
      <c r="I47" s="412">
        <v>28.443144201800298</v>
      </c>
    </row>
    <row r="48" spans="1:10" s="1" customFormat="1" ht="12.75" customHeight="1" x14ac:dyDescent="0.2">
      <c r="A48" s="473" t="s">
        <v>447</v>
      </c>
      <c r="B48" s="153"/>
      <c r="C48" s="409">
        <v>25187.626560000001</v>
      </c>
      <c r="D48" s="410">
        <v>-4.916863594539457</v>
      </c>
      <c r="E48" s="411">
        <v>176318.41030999998</v>
      </c>
      <c r="F48" s="412">
        <v>6.5495519225619843</v>
      </c>
      <c r="G48" s="411">
        <v>300028.02786999999</v>
      </c>
      <c r="H48" s="412">
        <v>1.6025064299352674</v>
      </c>
      <c r="I48" s="412">
        <v>71.556855798199706</v>
      </c>
    </row>
    <row r="49" spans="1:9" s="1" customFormat="1" ht="12.75" customHeight="1" x14ac:dyDescent="0.2">
      <c r="A49" s="681"/>
      <c r="B49" s="704" t="s">
        <v>448</v>
      </c>
      <c r="C49" s="181">
        <v>2382.90823</v>
      </c>
      <c r="D49" s="155">
        <v>62.146529153221273</v>
      </c>
      <c r="E49" s="518">
        <v>13870.446469999999</v>
      </c>
      <c r="F49" s="724">
        <v>52.027775959452363</v>
      </c>
      <c r="G49" s="518">
        <v>28520.209309999998</v>
      </c>
      <c r="H49" s="724">
        <v>25.769425736699368</v>
      </c>
      <c r="I49" s="519">
        <v>6.8020861898089517</v>
      </c>
    </row>
    <row r="50" spans="1:9" s="1" customFormat="1" x14ac:dyDescent="0.2">
      <c r="A50" s="161"/>
      <c r="B50" s="161"/>
      <c r="C50" s="161"/>
      <c r="D50" s="161"/>
      <c r="E50" s="161"/>
      <c r="F50" s="161"/>
      <c r="G50" s="161"/>
      <c r="H50" s="161"/>
      <c r="I50" s="161" t="s">
        <v>220</v>
      </c>
    </row>
    <row r="51" spans="1:9" s="1" customFormat="1" ht="15" customHeight="1" x14ac:dyDescent="0.2">
      <c r="A51" s="824" t="s">
        <v>677</v>
      </c>
      <c r="B51" s="824"/>
      <c r="C51" s="824"/>
      <c r="D51" s="824"/>
      <c r="E51" s="824"/>
      <c r="F51" s="824"/>
      <c r="G51" s="824"/>
      <c r="H51" s="824"/>
      <c r="I51" s="824"/>
    </row>
    <row r="52" spans="1:9" s="1" customFormat="1" x14ac:dyDescent="0.2">
      <c r="A52" s="432" t="s">
        <v>472</v>
      </c>
      <c r="I52" s="661"/>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3" priority="3" operator="between">
      <formula>0</formula>
      <formula>0.5</formula>
    </cfRule>
    <cfRule type="cellIs" dxfId="42" priority="4" operator="between">
      <formula>-0.49</formula>
      <formula>0.49</formula>
    </cfRule>
  </conditionalFormatting>
  <conditionalFormatting sqref="H49">
    <cfRule type="cellIs" dxfId="41" priority="5" operator="between">
      <formula>0</formula>
      <formula>0.5</formula>
    </cfRule>
    <cfRule type="cellIs" dxfId="40" priority="6" operator="between">
      <formula>-0.49</formula>
      <formula>0.49</formula>
    </cfRule>
  </conditionalFormatting>
  <conditionalFormatting sqref="I8">
    <cfRule type="cellIs" dxfId="39" priority="19" operator="between">
      <formula>0</formula>
      <formula>0.5</formula>
    </cfRule>
    <cfRule type="cellIs" dxfId="38" priority="20" operator="between">
      <formula>0</formula>
      <formula>0.49</formula>
    </cfRule>
  </conditionalFormatting>
  <conditionalFormatting sqref="I13:I14">
    <cfRule type="cellIs" dxfId="37" priority="13" operator="between">
      <formula>0</formula>
      <formula>0.5</formula>
    </cfRule>
    <cfRule type="cellIs" dxfId="36" priority="14" operator="between">
      <formula>0</formula>
      <formula>0.49</formula>
    </cfRule>
  </conditionalFormatting>
  <conditionalFormatting sqref="I22">
    <cfRule type="cellIs" dxfId="35" priority="1" operator="between">
      <formula>0</formula>
      <formula>0.5</formula>
    </cfRule>
    <cfRule type="cellIs" dxfId="34" priority="2" operator="between">
      <formula>0</formula>
      <formula>0.49</formula>
    </cfRule>
  </conditionalFormatting>
  <conditionalFormatting sqref="I38 I40:I41">
    <cfRule type="cellIs" dxfId="33" priority="33" operator="between">
      <formula>0</formula>
      <formula>0.5</formula>
    </cfRule>
    <cfRule type="cellIs" dxfId="32"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6" t="s">
        <v>18</v>
      </c>
      <c r="B1" s="816"/>
      <c r="C1" s="816"/>
      <c r="D1" s="816"/>
      <c r="E1" s="816"/>
      <c r="F1" s="816"/>
      <c r="G1" s="1"/>
      <c r="H1" s="1"/>
    </row>
    <row r="2" spans="1:9" x14ac:dyDescent="0.2">
      <c r="A2" s="817"/>
      <c r="B2" s="817"/>
      <c r="C2" s="817"/>
      <c r="D2" s="817"/>
      <c r="E2" s="817"/>
      <c r="F2" s="817"/>
      <c r="G2" s="10"/>
      <c r="H2" s="55" t="s">
        <v>467</v>
      </c>
    </row>
    <row r="3" spans="1:9" x14ac:dyDescent="0.2">
      <c r="A3" s="11"/>
      <c r="B3" s="787">
        <f>INDICE!A3</f>
        <v>45108</v>
      </c>
      <c r="C3" s="787">
        <v>41671</v>
      </c>
      <c r="D3" s="786" t="s">
        <v>115</v>
      </c>
      <c r="E3" s="786"/>
      <c r="F3" s="786" t="s">
        <v>116</v>
      </c>
      <c r="G3" s="786"/>
      <c r="H3" s="786"/>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11181.97885</v>
      </c>
      <c r="C5" s="231">
        <v>8.9841367840636686</v>
      </c>
      <c r="D5" s="230">
        <v>65916.138760000002</v>
      </c>
      <c r="E5" s="231">
        <v>-7.1428491866277257</v>
      </c>
      <c r="F5" s="230">
        <v>122102.67586999998</v>
      </c>
      <c r="G5" s="231">
        <v>-15.254923368012182</v>
      </c>
      <c r="H5" s="231">
        <v>29.121557848554431</v>
      </c>
    </row>
    <row r="6" spans="1:9" x14ac:dyDescent="0.2">
      <c r="A6" s="406" t="s">
        <v>330</v>
      </c>
      <c r="B6" s="731">
        <v>8612.5745299999999</v>
      </c>
      <c r="C6" s="504">
        <v>0.46803901013568833</v>
      </c>
      <c r="D6" s="433">
        <v>50816.967830000001</v>
      </c>
      <c r="E6" s="434">
        <v>-15.384610106244859</v>
      </c>
      <c r="F6" s="433">
        <v>91712.071690000012</v>
      </c>
      <c r="G6" s="434">
        <v>-6.5726012502694591</v>
      </c>
      <c r="H6" s="733">
        <v>21.873381415282385</v>
      </c>
    </row>
    <row r="7" spans="1:9" x14ac:dyDescent="0.2">
      <c r="A7" s="406" t="s">
        <v>331</v>
      </c>
      <c r="B7" s="732">
        <v>0</v>
      </c>
      <c r="C7" s="434" t="s">
        <v>142</v>
      </c>
      <c r="D7" s="433">
        <v>0</v>
      </c>
      <c r="E7" s="433" t="s">
        <v>142</v>
      </c>
      <c r="F7" s="433">
        <v>0</v>
      </c>
      <c r="G7" s="434">
        <v>-100</v>
      </c>
      <c r="H7" s="644">
        <v>0</v>
      </c>
    </row>
    <row r="8" spans="1:9" x14ac:dyDescent="0.2">
      <c r="A8" s="406" t="s">
        <v>519</v>
      </c>
      <c r="B8" s="732">
        <v>866.2781500000001</v>
      </c>
      <c r="C8" s="472">
        <v>587.74995375453636</v>
      </c>
      <c r="D8" s="433">
        <v>7050.4292100000002</v>
      </c>
      <c r="E8" s="472">
        <v>108.3493581913916</v>
      </c>
      <c r="F8" s="433">
        <v>8351.894409999999</v>
      </c>
      <c r="G8" s="472">
        <v>68.753246727635783</v>
      </c>
      <c r="H8" s="733">
        <v>1.9919315811291842</v>
      </c>
    </row>
    <row r="9" spans="1:9" x14ac:dyDescent="0.2">
      <c r="A9" s="406" t="s">
        <v>520</v>
      </c>
      <c r="B9" s="731">
        <v>1703.12617</v>
      </c>
      <c r="C9" s="434">
        <v>9.0503957925570635</v>
      </c>
      <c r="D9" s="433">
        <v>8048.74172</v>
      </c>
      <c r="E9" s="434">
        <v>6.6588779996870562</v>
      </c>
      <c r="F9" s="433">
        <v>22038.709770000005</v>
      </c>
      <c r="G9" s="434">
        <v>-7.5462168417385662</v>
      </c>
      <c r="H9" s="733">
        <v>5.2562448521428706</v>
      </c>
    </row>
    <row r="10" spans="1:9" x14ac:dyDescent="0.2">
      <c r="A10" s="413" t="s">
        <v>332</v>
      </c>
      <c r="B10" s="415">
        <v>20520.169420000002</v>
      </c>
      <c r="C10" s="231">
        <v>-22.413317626228217</v>
      </c>
      <c r="D10" s="415">
        <v>170487.48668</v>
      </c>
      <c r="E10" s="231">
        <v>-11.297661144532345</v>
      </c>
      <c r="F10" s="415">
        <v>297147.55108000006</v>
      </c>
      <c r="G10" s="231">
        <v>-3.1441228333518643</v>
      </c>
      <c r="H10" s="231">
        <v>70.869860440614644</v>
      </c>
    </row>
    <row r="11" spans="1:9" x14ac:dyDescent="0.2">
      <c r="A11" s="406" t="s">
        <v>333</v>
      </c>
      <c r="B11" s="731">
        <v>3563.0374900000002</v>
      </c>
      <c r="C11" s="436">
        <v>-16.019819689119817</v>
      </c>
      <c r="D11" s="433">
        <v>24637.66158</v>
      </c>
      <c r="E11" s="434">
        <v>-27.827718532216739</v>
      </c>
      <c r="F11" s="433">
        <v>43682.971560000005</v>
      </c>
      <c r="G11" s="434">
        <v>-19.571724913705697</v>
      </c>
      <c r="H11" s="733">
        <v>10.418413636042605</v>
      </c>
    </row>
    <row r="12" spans="1:9" x14ac:dyDescent="0.2">
      <c r="A12" s="406" t="s">
        <v>334</v>
      </c>
      <c r="B12" s="731">
        <v>4267.0231400000002</v>
      </c>
      <c r="C12" s="434">
        <v>-20.167364144178205</v>
      </c>
      <c r="D12" s="433">
        <v>38248.781120000007</v>
      </c>
      <c r="E12" s="96">
        <v>8.9733001980751119E-3</v>
      </c>
      <c r="F12" s="433">
        <v>64584.988210000003</v>
      </c>
      <c r="G12" s="434">
        <v>8.1707445989105612</v>
      </c>
      <c r="H12" s="733">
        <v>15.403556530638065</v>
      </c>
    </row>
    <row r="13" spans="1:9" x14ac:dyDescent="0.2">
      <c r="A13" s="406" t="s">
        <v>335</v>
      </c>
      <c r="B13" s="731">
        <v>2482.0957000000003</v>
      </c>
      <c r="C13" s="442">
        <v>-35.832828368107286</v>
      </c>
      <c r="D13" s="433">
        <v>27888.957469999998</v>
      </c>
      <c r="E13" s="434">
        <v>-23.63667995248171</v>
      </c>
      <c r="F13" s="433">
        <v>46374.637969999996</v>
      </c>
      <c r="G13" s="434">
        <v>-16.447267889938217</v>
      </c>
      <c r="H13" s="733">
        <v>11.060377610290645</v>
      </c>
    </row>
    <row r="14" spans="1:9" x14ac:dyDescent="0.2">
      <c r="A14" s="406" t="s">
        <v>336</v>
      </c>
      <c r="B14" s="731">
        <v>3139.5496800000001</v>
      </c>
      <c r="C14" s="434">
        <v>-45.809537711856052</v>
      </c>
      <c r="D14" s="433">
        <v>33954.799530000004</v>
      </c>
      <c r="E14" s="434">
        <v>-6.4221032216689133</v>
      </c>
      <c r="F14" s="433">
        <v>61397.018779999999</v>
      </c>
      <c r="G14" s="434">
        <v>-3.2224753471965126</v>
      </c>
      <c r="H14" s="733">
        <v>14.643224003003604</v>
      </c>
    </row>
    <row r="15" spans="1:9" x14ac:dyDescent="0.2">
      <c r="A15" s="406" t="s">
        <v>337</v>
      </c>
      <c r="B15" s="731">
        <v>2071.9157300000002</v>
      </c>
      <c r="C15" s="442">
        <v>89.663708448513489</v>
      </c>
      <c r="D15" s="433">
        <v>18417.664809999998</v>
      </c>
      <c r="E15" s="434">
        <v>28.010986845413289</v>
      </c>
      <c r="F15" s="433">
        <v>30622.986260000001</v>
      </c>
      <c r="G15" s="434">
        <v>28.651853958154433</v>
      </c>
      <c r="H15" s="733">
        <v>7.3035996919145791</v>
      </c>
    </row>
    <row r="16" spans="1:9" x14ac:dyDescent="0.2">
      <c r="A16" s="406" t="s">
        <v>694</v>
      </c>
      <c r="B16" s="731">
        <v>1980.62336</v>
      </c>
      <c r="C16" s="434" t="s">
        <v>142</v>
      </c>
      <c r="D16" s="433">
        <v>1980.62336</v>
      </c>
      <c r="E16" s="434" t="s">
        <v>142</v>
      </c>
      <c r="F16" s="433">
        <v>1980.62336</v>
      </c>
      <c r="G16" s="434" t="s">
        <v>142</v>
      </c>
      <c r="H16" s="733">
        <v>0.47237980120802298</v>
      </c>
    </row>
    <row r="17" spans="1:8" x14ac:dyDescent="0.2">
      <c r="A17" s="406" t="s">
        <v>338</v>
      </c>
      <c r="B17" s="731">
        <v>3015.9243200000001</v>
      </c>
      <c r="C17" s="434">
        <v>-50.609225678436928</v>
      </c>
      <c r="D17" s="433">
        <v>25358.998810000001</v>
      </c>
      <c r="E17" s="434">
        <v>-22.271552721822207</v>
      </c>
      <c r="F17" s="433">
        <v>48504.324940000006</v>
      </c>
      <c r="G17" s="434">
        <v>-3.0421828541082445</v>
      </c>
      <c r="H17" s="734">
        <v>11.568309167517116</v>
      </c>
    </row>
    <row r="18" spans="1:8" x14ac:dyDescent="0.2">
      <c r="A18" s="413" t="s">
        <v>539</v>
      </c>
      <c r="B18" s="520">
        <v>0</v>
      </c>
      <c r="C18" s="664">
        <v>-100</v>
      </c>
      <c r="D18" s="415">
        <v>0</v>
      </c>
      <c r="E18" s="654">
        <v>-100</v>
      </c>
      <c r="F18" s="415">
        <v>35.981929999999998</v>
      </c>
      <c r="G18" s="417">
        <v>-90.308180892221728</v>
      </c>
      <c r="H18" s="719">
        <v>8.5817108309178963E-3</v>
      </c>
    </row>
    <row r="19" spans="1:8" x14ac:dyDescent="0.2">
      <c r="A19" s="769" t="s">
        <v>114</v>
      </c>
      <c r="B19" s="770">
        <v>31702.148270000002</v>
      </c>
      <c r="C19" s="765">
        <v>-13.681545572254453</v>
      </c>
      <c r="D19" s="770">
        <v>236403.62544</v>
      </c>
      <c r="E19" s="765">
        <v>-10.238402201010723</v>
      </c>
      <c r="F19" s="770">
        <v>419286.20888000005</v>
      </c>
      <c r="G19" s="765">
        <v>-7.0827916581081185</v>
      </c>
      <c r="H19" s="765">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32" t="s">
        <v>531</v>
      </c>
      <c r="B22" s="1"/>
      <c r="C22" s="1"/>
      <c r="D22" s="1"/>
      <c r="E22" s="1"/>
      <c r="F22" s="1"/>
      <c r="G22" s="1"/>
      <c r="H22" s="1"/>
    </row>
    <row r="23" spans="1:8" s="1" customFormat="1" x14ac:dyDescent="0.2">
      <c r="A23" s="586"/>
      <c r="B23" s="586"/>
      <c r="C23" s="586"/>
      <c r="D23" s="586"/>
      <c r="E23" s="586"/>
      <c r="F23" s="586"/>
      <c r="G23" s="586"/>
      <c r="H23" s="586"/>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31" priority="9" operator="between">
      <formula>0.0001</formula>
      <formula>0.44999</formula>
    </cfRule>
  </conditionalFormatting>
  <conditionalFormatting sqref="C17:C18">
    <cfRule type="cellIs" dxfId="30" priority="7" operator="between">
      <formula>0</formula>
      <formula>0.5</formula>
    </cfRule>
    <cfRule type="cellIs" dxfId="29" priority="8" operator="between">
      <formula>0</formula>
      <formula>0.49</formula>
    </cfRule>
  </conditionalFormatting>
  <conditionalFormatting sqref="E12">
    <cfRule type="cellIs" dxfId="28" priority="1" operator="between">
      <formula>-0.5</formula>
      <formula>0.5</formula>
    </cfRule>
    <cfRule type="cellIs" dxfId="27" priority="2" operator="between">
      <formula>0</formula>
      <formula>0.49</formula>
    </cfRule>
  </conditionalFormatting>
  <conditionalFormatting sqref="E18:E19">
    <cfRule type="cellIs" dxfId="26" priority="12" operator="between">
      <formula>0.00001</formula>
      <formula>0.049999</formula>
    </cfRule>
  </conditionalFormatting>
  <conditionalFormatting sqref="G18:G19">
    <cfRule type="cellIs" dxfId="25" priority="11" operator="between">
      <formula>0.00001</formula>
      <formula>0.049999</formula>
    </cfRule>
  </conditionalFormatting>
  <conditionalFormatting sqref="H18">
    <cfRule type="cellIs" dxfId="24" priority="3" operator="between">
      <formula>0</formula>
      <formula>0.5</formula>
    </cfRule>
    <cfRule type="cellIs" dxfId="23"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9" t="s">
        <v>501</v>
      </c>
      <c r="B1" s="1"/>
      <c r="C1" s="1"/>
      <c r="D1" s="1"/>
      <c r="E1" s="1"/>
      <c r="F1" s="1"/>
      <c r="G1" s="1"/>
      <c r="H1" s="1"/>
    </row>
    <row r="2" spans="1:8" x14ac:dyDescent="0.2">
      <c r="A2" s="1"/>
      <c r="B2" s="1"/>
      <c r="C2" s="1"/>
      <c r="D2" s="1"/>
      <c r="E2" s="1"/>
      <c r="F2" s="1"/>
      <c r="G2" s="55" t="s">
        <v>469</v>
      </c>
      <c r="H2" s="1"/>
    </row>
    <row r="3" spans="1:8" x14ac:dyDescent="0.2">
      <c r="A3" s="56"/>
      <c r="B3" s="787">
        <f>INDICE!A3</f>
        <v>45108</v>
      </c>
      <c r="C3" s="786">
        <v>41671</v>
      </c>
      <c r="D3" s="786" t="s">
        <v>115</v>
      </c>
      <c r="E3" s="786"/>
      <c r="F3" s="786" t="s">
        <v>116</v>
      </c>
      <c r="G3" s="786"/>
      <c r="H3" s="1"/>
    </row>
    <row r="4" spans="1:8" x14ac:dyDescent="0.2">
      <c r="A4" s="66"/>
      <c r="B4" s="184" t="s">
        <v>342</v>
      </c>
      <c r="C4" s="185" t="s">
        <v>421</v>
      </c>
      <c r="D4" s="184" t="s">
        <v>342</v>
      </c>
      <c r="E4" s="185" t="s">
        <v>421</v>
      </c>
      <c r="F4" s="184" t="s">
        <v>342</v>
      </c>
      <c r="G4" s="186" t="s">
        <v>421</v>
      </c>
      <c r="H4" s="1"/>
    </row>
    <row r="5" spans="1:8" x14ac:dyDescent="0.2">
      <c r="A5" s="437" t="s">
        <v>468</v>
      </c>
      <c r="B5" s="438">
        <v>34.184255368303205</v>
      </c>
      <c r="C5" s="420">
        <v>-46.660036723132826</v>
      </c>
      <c r="D5" s="439">
        <v>40.66512065738177</v>
      </c>
      <c r="E5" s="420">
        <v>-27.640948556809093</v>
      </c>
      <c r="F5" s="439">
        <v>51.991068873090533</v>
      </c>
      <c r="G5" s="420">
        <v>7.8040643003411345</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40"/>
    <col min="9" max="9" width="11.125" customWidth="1"/>
    <col min="10" max="34" width="11" style="1"/>
  </cols>
  <sheetData>
    <row r="1" spans="1:9" x14ac:dyDescent="0.2">
      <c r="A1" s="816" t="s">
        <v>339</v>
      </c>
      <c r="B1" s="816"/>
      <c r="C1" s="816"/>
      <c r="D1" s="816"/>
      <c r="E1" s="816"/>
      <c r="F1" s="816"/>
      <c r="G1" s="816"/>
      <c r="H1" s="1"/>
      <c r="I1" s="1"/>
    </row>
    <row r="2" spans="1:9" x14ac:dyDescent="0.2">
      <c r="A2" s="817"/>
      <c r="B2" s="817"/>
      <c r="C2" s="817"/>
      <c r="D2" s="817"/>
      <c r="E2" s="817"/>
      <c r="F2" s="817"/>
      <c r="G2" s="817"/>
      <c r="H2" s="10"/>
      <c r="I2" s="55" t="s">
        <v>467</v>
      </c>
    </row>
    <row r="3" spans="1:9" x14ac:dyDescent="0.2">
      <c r="A3" s="802" t="s">
        <v>451</v>
      </c>
      <c r="B3" s="802" t="s">
        <v>452</v>
      </c>
      <c r="C3" s="784">
        <f>INDICE!A3</f>
        <v>45108</v>
      </c>
      <c r="D3" s="785">
        <v>41671</v>
      </c>
      <c r="E3" s="785" t="s">
        <v>115</v>
      </c>
      <c r="F3" s="785"/>
      <c r="G3" s="785" t="s">
        <v>116</v>
      </c>
      <c r="H3" s="785"/>
      <c r="I3" s="785"/>
    </row>
    <row r="4" spans="1:9" x14ac:dyDescent="0.2">
      <c r="A4" s="803"/>
      <c r="B4" s="803"/>
      <c r="C4" s="82" t="s">
        <v>54</v>
      </c>
      <c r="D4" s="82" t="s">
        <v>421</v>
      </c>
      <c r="E4" s="82" t="s">
        <v>54</v>
      </c>
      <c r="F4" s="82" t="s">
        <v>421</v>
      </c>
      <c r="G4" s="82" t="s">
        <v>54</v>
      </c>
      <c r="H4" s="83" t="s">
        <v>421</v>
      </c>
      <c r="I4" s="83" t="s">
        <v>106</v>
      </c>
    </row>
    <row r="5" spans="1:9" x14ac:dyDescent="0.2">
      <c r="A5" s="11"/>
      <c r="B5" s="11" t="s">
        <v>269</v>
      </c>
      <c r="C5" s="741">
        <v>0</v>
      </c>
      <c r="D5" s="142" t="s">
        <v>142</v>
      </c>
      <c r="E5" s="753">
        <v>913.2713500000001</v>
      </c>
      <c r="F5" s="142" t="s">
        <v>142</v>
      </c>
      <c r="G5" s="753">
        <v>2089.1450000000004</v>
      </c>
      <c r="H5" s="142" t="s">
        <v>142</v>
      </c>
      <c r="I5" s="725">
        <v>2.5277358798740206</v>
      </c>
    </row>
    <row r="6" spans="1:9" x14ac:dyDescent="0.2">
      <c r="A6" s="11"/>
      <c r="B6" s="11" t="s">
        <v>595</v>
      </c>
      <c r="C6" s="741">
        <v>1.9620799999999998</v>
      </c>
      <c r="D6" s="142">
        <v>22.139913596693258</v>
      </c>
      <c r="E6" s="753">
        <v>28.289479999999998</v>
      </c>
      <c r="F6" s="142">
        <v>18.442194834083672</v>
      </c>
      <c r="G6" s="753">
        <v>43.166470000000004</v>
      </c>
      <c r="H6" s="142">
        <v>1.9858266618941904</v>
      </c>
      <c r="I6" s="725">
        <v>5.2228751487572903E-2</v>
      </c>
    </row>
    <row r="7" spans="1:9" x14ac:dyDescent="0.2">
      <c r="A7" s="11"/>
      <c r="B7" s="11" t="s">
        <v>233</v>
      </c>
      <c r="C7" s="741">
        <v>0</v>
      </c>
      <c r="D7" s="142" t="s">
        <v>142</v>
      </c>
      <c r="E7" s="753">
        <v>44.302910000000004</v>
      </c>
      <c r="F7" s="142" t="s">
        <v>142</v>
      </c>
      <c r="G7" s="753">
        <v>1109.4829299999997</v>
      </c>
      <c r="H7" s="142" t="s">
        <v>142</v>
      </c>
      <c r="I7" s="725">
        <v>1.3424055344501005</v>
      </c>
    </row>
    <row r="8" spans="1:9" x14ac:dyDescent="0.2">
      <c r="A8" s="11"/>
      <c r="B8" s="11" t="s">
        <v>273</v>
      </c>
      <c r="C8" s="741">
        <v>0</v>
      </c>
      <c r="D8" s="142" t="s">
        <v>142</v>
      </c>
      <c r="E8" s="753">
        <v>0</v>
      </c>
      <c r="F8" s="142" t="s">
        <v>142</v>
      </c>
      <c r="G8" s="753">
        <v>170.02153000000001</v>
      </c>
      <c r="H8" s="142" t="s">
        <v>142</v>
      </c>
      <c r="I8" s="725">
        <v>0.2057155064545913</v>
      </c>
    </row>
    <row r="9" spans="1:9" x14ac:dyDescent="0.2">
      <c r="A9" s="11"/>
      <c r="B9" s="11" t="s">
        <v>277</v>
      </c>
      <c r="C9" s="741">
        <v>0</v>
      </c>
      <c r="D9" s="142" t="s">
        <v>142</v>
      </c>
      <c r="E9" s="753">
        <v>354.99421999999998</v>
      </c>
      <c r="F9" s="142">
        <v>34325.684888332893</v>
      </c>
      <c r="G9" s="753">
        <v>402.27708999999999</v>
      </c>
      <c r="H9" s="142">
        <v>38910.957243572957</v>
      </c>
      <c r="I9" s="725">
        <v>0.48673032941433475</v>
      </c>
    </row>
    <row r="10" spans="1:9" x14ac:dyDescent="0.2">
      <c r="A10" s="11"/>
      <c r="B10" s="11" t="s">
        <v>234</v>
      </c>
      <c r="C10" s="741">
        <v>2041.28233</v>
      </c>
      <c r="D10" s="142">
        <v>-34.338468903175283</v>
      </c>
      <c r="E10" s="753">
        <v>27422.556380000024</v>
      </c>
      <c r="F10" s="142">
        <v>14.148359656499467</v>
      </c>
      <c r="G10" s="753">
        <v>40199.06531000002</v>
      </c>
      <c r="H10" s="142">
        <v>43.878566516780985</v>
      </c>
      <c r="I10" s="742">
        <v>48.638375853033708</v>
      </c>
    </row>
    <row r="11" spans="1:9" x14ac:dyDescent="0.2">
      <c r="A11" s="11"/>
      <c r="B11" s="762" t="s">
        <v>325</v>
      </c>
      <c r="C11" s="743">
        <v>2010.9614199999999</v>
      </c>
      <c r="D11" s="416">
        <v>-34.638905560097697</v>
      </c>
      <c r="E11" s="754">
        <v>26994.459380000026</v>
      </c>
      <c r="F11" s="416">
        <v>13.820318322293982</v>
      </c>
      <c r="G11" s="754">
        <v>38522.494260000029</v>
      </c>
      <c r="H11" s="416">
        <v>39.946487071022915</v>
      </c>
      <c r="I11" s="744">
        <v>46.6098288645561</v>
      </c>
    </row>
    <row r="12" spans="1:9" x14ac:dyDescent="0.2">
      <c r="A12" s="11"/>
      <c r="B12" s="762" t="s">
        <v>322</v>
      </c>
      <c r="C12" s="743">
        <v>30.320910000000001</v>
      </c>
      <c r="D12" s="416">
        <v>-5.5425130046485833</v>
      </c>
      <c r="E12" s="754">
        <v>428.09699999999998</v>
      </c>
      <c r="F12" s="416">
        <v>39.500668180622874</v>
      </c>
      <c r="G12" s="754">
        <v>1676.5710499999996</v>
      </c>
      <c r="H12" s="416">
        <v>305.95950170480018</v>
      </c>
      <c r="I12" s="744">
        <v>2.0285469884776108</v>
      </c>
    </row>
    <row r="13" spans="1:9" x14ac:dyDescent="0.2">
      <c r="A13" s="11"/>
      <c r="B13" s="11" t="s">
        <v>591</v>
      </c>
      <c r="C13" s="741">
        <v>81.779920000000018</v>
      </c>
      <c r="D13" s="142">
        <v>86.548086021152187</v>
      </c>
      <c r="E13" s="753">
        <v>295.39358000000004</v>
      </c>
      <c r="F13" s="142">
        <v>-29.645634938365472</v>
      </c>
      <c r="G13" s="753">
        <v>437.35972999999996</v>
      </c>
      <c r="H13" s="142">
        <v>-45.941641904736095</v>
      </c>
      <c r="I13" s="725">
        <v>0.52917814796627993</v>
      </c>
    </row>
    <row r="14" spans="1:9" x14ac:dyDescent="0.2">
      <c r="A14" s="11"/>
      <c r="B14" s="11" t="s">
        <v>235</v>
      </c>
      <c r="C14" s="741">
        <v>0</v>
      </c>
      <c r="D14" s="142" t="s">
        <v>142</v>
      </c>
      <c r="E14" s="753">
        <v>0</v>
      </c>
      <c r="F14" s="142" t="s">
        <v>142</v>
      </c>
      <c r="G14" s="753">
        <v>528.08041000000003</v>
      </c>
      <c r="H14" s="142" t="s">
        <v>142</v>
      </c>
      <c r="I14" s="725">
        <v>0.63894454421094915</v>
      </c>
    </row>
    <row r="15" spans="1:9" x14ac:dyDescent="0.2">
      <c r="A15" s="11"/>
      <c r="B15" s="11" t="s">
        <v>278</v>
      </c>
      <c r="C15" s="741">
        <v>0</v>
      </c>
      <c r="D15" s="142" t="s">
        <v>142</v>
      </c>
      <c r="E15" s="753">
        <v>0</v>
      </c>
      <c r="F15" s="142" t="s">
        <v>142</v>
      </c>
      <c r="G15" s="753">
        <v>0.53871999999999998</v>
      </c>
      <c r="H15" s="142" t="s">
        <v>142</v>
      </c>
      <c r="I15" s="725">
        <v>6.5181778823668627E-4</v>
      </c>
    </row>
    <row r="16" spans="1:9" x14ac:dyDescent="0.2">
      <c r="A16" s="11"/>
      <c r="B16" s="11" t="s">
        <v>206</v>
      </c>
      <c r="C16" s="741">
        <v>115.02078</v>
      </c>
      <c r="D16" s="142">
        <v>-82.08442570685861</v>
      </c>
      <c r="E16" s="753">
        <v>7542.9727499999999</v>
      </c>
      <c r="F16" s="142">
        <v>330.54487537273332</v>
      </c>
      <c r="G16" s="753">
        <v>14778.627059999999</v>
      </c>
      <c r="H16" s="142">
        <v>661.39360255892393</v>
      </c>
      <c r="I16" s="725">
        <v>17.881222162578041</v>
      </c>
    </row>
    <row r="17" spans="1:10" x14ac:dyDescent="0.2">
      <c r="A17" s="11"/>
      <c r="B17" s="11" t="s">
        <v>207</v>
      </c>
      <c r="C17" s="741">
        <v>0</v>
      </c>
      <c r="D17" s="142" t="s">
        <v>142</v>
      </c>
      <c r="E17" s="753">
        <v>0</v>
      </c>
      <c r="F17" s="142">
        <v>-100</v>
      </c>
      <c r="G17" s="753">
        <v>28.36</v>
      </c>
      <c r="H17" s="142">
        <v>1552.1511170662084</v>
      </c>
      <c r="I17" s="725">
        <v>3.4313841094432036E-2</v>
      </c>
    </row>
    <row r="18" spans="1:10" x14ac:dyDescent="0.2">
      <c r="A18" s="11"/>
      <c r="B18" s="11" t="s">
        <v>545</v>
      </c>
      <c r="C18" s="741">
        <v>0</v>
      </c>
      <c r="D18" s="416">
        <v>-100</v>
      </c>
      <c r="E18" s="753">
        <v>47.434350000000002</v>
      </c>
      <c r="F18" s="416">
        <v>-99.007113950723891</v>
      </c>
      <c r="G18" s="753">
        <v>1193.1053699999998</v>
      </c>
      <c r="H18" s="416">
        <v>-82.057450539598435</v>
      </c>
      <c r="I18" s="725">
        <v>1.443583500532212</v>
      </c>
    </row>
    <row r="19" spans="1:10" x14ac:dyDescent="0.2">
      <c r="A19" s="11"/>
      <c r="B19" s="11" t="s">
        <v>236</v>
      </c>
      <c r="C19" s="741">
        <v>461.14868000000001</v>
      </c>
      <c r="D19" s="142">
        <v>215.96361848203696</v>
      </c>
      <c r="E19" s="753">
        <v>4013.1566700000003</v>
      </c>
      <c r="F19" s="142">
        <v>287.52749305109131</v>
      </c>
      <c r="G19" s="753">
        <v>8854.5697200000013</v>
      </c>
      <c r="H19" s="142">
        <v>147.09353636332202</v>
      </c>
      <c r="I19" s="742">
        <v>10.713480195051114</v>
      </c>
    </row>
    <row r="20" spans="1:10" x14ac:dyDescent="0.2">
      <c r="A20" s="11"/>
      <c r="B20" s="762" t="s">
        <v>325</v>
      </c>
      <c r="C20" s="743">
        <v>461.14868000000001</v>
      </c>
      <c r="D20" s="416">
        <v>215.96361848203696</v>
      </c>
      <c r="E20" s="754">
        <v>4013.1566700000003</v>
      </c>
      <c r="F20" s="416">
        <v>289.87095444892776</v>
      </c>
      <c r="G20" s="754">
        <v>8854.5697200000013</v>
      </c>
      <c r="H20" s="416">
        <v>152.82785695670137</v>
      </c>
      <c r="I20" s="744">
        <v>10.713480195051114</v>
      </c>
    </row>
    <row r="21" spans="1:10" x14ac:dyDescent="0.2">
      <c r="A21" s="11"/>
      <c r="B21" s="762" t="s">
        <v>322</v>
      </c>
      <c r="C21" s="743">
        <v>0</v>
      </c>
      <c r="D21" s="416" t="s">
        <v>142</v>
      </c>
      <c r="E21" s="754">
        <v>0</v>
      </c>
      <c r="F21" s="416">
        <v>-100</v>
      </c>
      <c r="G21" s="754">
        <v>0</v>
      </c>
      <c r="H21" s="416">
        <v>-100</v>
      </c>
      <c r="I21" s="744">
        <v>0</v>
      </c>
    </row>
    <row r="22" spans="1:10" x14ac:dyDescent="0.2">
      <c r="A22" s="11"/>
      <c r="B22" s="11" t="s">
        <v>208</v>
      </c>
      <c r="C22" s="741">
        <v>0</v>
      </c>
      <c r="D22" s="142" t="s">
        <v>142</v>
      </c>
      <c r="E22" s="753">
        <v>0</v>
      </c>
      <c r="F22" s="142">
        <v>-100</v>
      </c>
      <c r="G22" s="753">
        <v>99.861910000000009</v>
      </c>
      <c r="H22" s="142">
        <v>-89.596852404858879</v>
      </c>
      <c r="I22" s="725">
        <v>0.1208267175996641</v>
      </c>
    </row>
    <row r="23" spans="1:10" x14ac:dyDescent="0.2">
      <c r="A23" s="11"/>
      <c r="B23" s="11" t="s">
        <v>237</v>
      </c>
      <c r="C23" s="741">
        <v>0</v>
      </c>
      <c r="D23" s="142" t="s">
        <v>142</v>
      </c>
      <c r="E23" s="753">
        <v>288.88554999999997</v>
      </c>
      <c r="F23" s="142">
        <v>856.9352623604525</v>
      </c>
      <c r="G23" s="753">
        <v>355.15357999999998</v>
      </c>
      <c r="H23" s="142">
        <v>1076.4485425302646</v>
      </c>
      <c r="I23" s="725">
        <v>0.42971380494494549</v>
      </c>
    </row>
    <row r="24" spans="1:10" x14ac:dyDescent="0.2">
      <c r="A24" s="11"/>
      <c r="B24" s="11" t="s">
        <v>238</v>
      </c>
      <c r="C24" s="741">
        <v>0</v>
      </c>
      <c r="D24" s="142" t="s">
        <v>142</v>
      </c>
      <c r="E24" s="753">
        <v>0</v>
      </c>
      <c r="F24" s="142" t="s">
        <v>142</v>
      </c>
      <c r="G24" s="753">
        <v>0</v>
      </c>
      <c r="H24" s="142">
        <v>-100</v>
      </c>
      <c r="I24" s="725">
        <v>0</v>
      </c>
    </row>
    <row r="25" spans="1:10" x14ac:dyDescent="0.2">
      <c r="A25" s="160" t="s">
        <v>442</v>
      </c>
      <c r="B25" s="722"/>
      <c r="C25" s="745">
        <v>2701.1937900000003</v>
      </c>
      <c r="D25" s="755">
        <v>-32.343157267074432</v>
      </c>
      <c r="E25" s="755">
        <v>40951.257240000021</v>
      </c>
      <c r="F25" s="755">
        <v>24.000114149274545</v>
      </c>
      <c r="G25" s="755">
        <v>70288.814830000003</v>
      </c>
      <c r="H25" s="755">
        <v>66.125400934308644</v>
      </c>
      <c r="I25" s="740">
        <v>85.045106586480173</v>
      </c>
    </row>
    <row r="26" spans="1:10" ht="14.25" customHeight="1" x14ac:dyDescent="0.2">
      <c r="B26" s="11" t="s">
        <v>667</v>
      </c>
      <c r="C26" s="741">
        <v>840</v>
      </c>
      <c r="D26" s="142">
        <v>388.37209302325579</v>
      </c>
      <c r="E26" s="753">
        <v>5418</v>
      </c>
      <c r="F26" s="142">
        <v>2235.344827586207</v>
      </c>
      <c r="G26" s="753">
        <v>7067.77</v>
      </c>
      <c r="H26" s="142">
        <v>2946.4525862068963</v>
      </c>
      <c r="I26" s="725">
        <v>8.5515633523270083</v>
      </c>
    </row>
    <row r="27" spans="1:10" x14ac:dyDescent="0.2">
      <c r="A27" s="160" t="s">
        <v>443</v>
      </c>
      <c r="B27" s="722"/>
      <c r="C27" s="745">
        <v>840</v>
      </c>
      <c r="D27" s="755">
        <v>388.37209302325579</v>
      </c>
      <c r="E27" s="755">
        <v>5418</v>
      </c>
      <c r="F27" s="755">
        <v>2235.344827586207</v>
      </c>
      <c r="G27" s="755">
        <v>7067.77</v>
      </c>
      <c r="H27" s="755">
        <v>2946.4525862068963</v>
      </c>
      <c r="I27" s="740">
        <v>8.5515633523270083</v>
      </c>
    </row>
    <row r="28" spans="1:10" x14ac:dyDescent="0.2">
      <c r="A28" s="11"/>
      <c r="B28" s="226" t="s">
        <v>231</v>
      </c>
      <c r="C28" s="741">
        <v>0</v>
      </c>
      <c r="D28" s="142">
        <v>-100</v>
      </c>
      <c r="E28" s="753">
        <v>144.48570999999998</v>
      </c>
      <c r="F28" s="753">
        <v>107.42614539986673</v>
      </c>
      <c r="G28" s="753">
        <v>144.48570999999998</v>
      </c>
      <c r="H28" s="142">
        <v>-86.194873388688038</v>
      </c>
      <c r="I28" s="725">
        <v>0.17481874800268649</v>
      </c>
    </row>
    <row r="29" spans="1:10" ht="14.25" customHeight="1" x14ac:dyDescent="0.2">
      <c r="A29" s="160" t="s">
        <v>303</v>
      </c>
      <c r="B29" s="722"/>
      <c r="C29" s="745">
        <v>0</v>
      </c>
      <c r="D29" s="147">
        <v>-100</v>
      </c>
      <c r="E29" s="755">
        <v>144.48570999999998</v>
      </c>
      <c r="F29" s="755">
        <v>107.42614539986673</v>
      </c>
      <c r="G29" s="755">
        <v>144.48570999999998</v>
      </c>
      <c r="H29" s="147">
        <v>-86.194873388688038</v>
      </c>
      <c r="I29" s="740">
        <v>0.17481874800268649</v>
      </c>
    </row>
    <row r="30" spans="1:10" ht="14.25" customHeight="1" x14ac:dyDescent="0.2">
      <c r="A30" s="15"/>
      <c r="B30" s="226" t="s">
        <v>566</v>
      </c>
      <c r="C30" s="741">
        <v>0</v>
      </c>
      <c r="D30" s="753" t="s">
        <v>142</v>
      </c>
      <c r="E30" s="753">
        <v>16.062999999999999</v>
      </c>
      <c r="F30" s="753" t="s">
        <v>142</v>
      </c>
      <c r="G30" s="753">
        <v>16.062999999999999</v>
      </c>
      <c r="H30" s="753" t="s">
        <v>142</v>
      </c>
      <c r="I30" s="725">
        <v>1.9435233762336451E-2</v>
      </c>
    </row>
    <row r="31" spans="1:10" ht="14.25" customHeight="1" x14ac:dyDescent="0.2">
      <c r="A31" s="11"/>
      <c r="B31" s="226" t="s">
        <v>202</v>
      </c>
      <c r="C31" s="741">
        <v>0</v>
      </c>
      <c r="D31" s="416">
        <v>-100</v>
      </c>
      <c r="E31" s="753">
        <v>0</v>
      </c>
      <c r="F31" s="416">
        <v>-100</v>
      </c>
      <c r="G31" s="753">
        <v>638.05601000000001</v>
      </c>
      <c r="H31" s="142">
        <v>329.71515080330823</v>
      </c>
      <c r="I31" s="725">
        <v>0.77200819945300903</v>
      </c>
      <c r="J31" s="432"/>
    </row>
    <row r="32" spans="1:10" ht="14.25" customHeight="1" x14ac:dyDescent="0.2">
      <c r="A32" s="11"/>
      <c r="B32" s="11" t="s">
        <v>690</v>
      </c>
      <c r="C32" s="741">
        <v>19.89575</v>
      </c>
      <c r="D32" s="142" t="s">
        <v>142</v>
      </c>
      <c r="E32" s="753">
        <v>19.89575</v>
      </c>
      <c r="F32" s="142" t="s">
        <v>142</v>
      </c>
      <c r="G32" s="753">
        <v>19.89575</v>
      </c>
      <c r="H32" s="142" t="s">
        <v>142</v>
      </c>
      <c r="I32" s="725">
        <v>2.4072623552699086E-2</v>
      </c>
      <c r="J32" s="432"/>
    </row>
    <row r="33" spans="1:9" ht="14.25" customHeight="1" x14ac:dyDescent="0.2">
      <c r="A33" s="11"/>
      <c r="B33" s="11" t="s">
        <v>624</v>
      </c>
      <c r="C33" s="741">
        <v>37.427680000000002</v>
      </c>
      <c r="D33" s="142" t="s">
        <v>142</v>
      </c>
      <c r="E33" s="753">
        <v>1401.6026299999999</v>
      </c>
      <c r="F33" s="142">
        <v>91.344196464687784</v>
      </c>
      <c r="G33" s="753">
        <v>3287.7144299999995</v>
      </c>
      <c r="H33" s="142">
        <v>189.87214346658726</v>
      </c>
      <c r="I33" s="725">
        <v>3.9779305541216918</v>
      </c>
    </row>
    <row r="34" spans="1:9" ht="14.25" customHeight="1" x14ac:dyDescent="0.2">
      <c r="A34" s="160" t="s">
        <v>625</v>
      </c>
      <c r="B34" s="722"/>
      <c r="C34" s="745">
        <v>57.323430000000002</v>
      </c>
      <c r="D34" s="755">
        <v>-61.39406888901042</v>
      </c>
      <c r="E34" s="755">
        <v>1437.5613799999999</v>
      </c>
      <c r="F34" s="755">
        <v>63.176264089853241</v>
      </c>
      <c r="G34" s="755">
        <v>3961.7291899999996</v>
      </c>
      <c r="H34" s="755">
        <v>208.86385326775968</v>
      </c>
      <c r="I34" s="740">
        <v>4.7934466108897364</v>
      </c>
    </row>
    <row r="35" spans="1:9" ht="15.75" customHeight="1" x14ac:dyDescent="0.2">
      <c r="A35" s="15"/>
      <c r="B35" s="226" t="s">
        <v>538</v>
      </c>
      <c r="C35" s="741">
        <v>0</v>
      </c>
      <c r="D35" s="753" t="s">
        <v>142</v>
      </c>
      <c r="E35" s="753">
        <v>0</v>
      </c>
      <c r="F35" s="753" t="s">
        <v>142</v>
      </c>
      <c r="G35" s="753">
        <v>219.03405000000001</v>
      </c>
      <c r="H35" s="142">
        <v>-90.300708908400992</v>
      </c>
      <c r="I35" s="742">
        <v>0.26501761586635691</v>
      </c>
    </row>
    <row r="36" spans="1:9" ht="14.25" customHeight="1" x14ac:dyDescent="0.2">
      <c r="A36" s="15"/>
      <c r="B36" s="226" t="s">
        <v>628</v>
      </c>
      <c r="C36" s="741">
        <v>0</v>
      </c>
      <c r="D36" s="753" t="s">
        <v>142</v>
      </c>
      <c r="E36" s="753">
        <v>0</v>
      </c>
      <c r="F36" s="753" t="s">
        <v>142</v>
      </c>
      <c r="G36" s="753">
        <v>0</v>
      </c>
      <c r="H36" s="142">
        <v>-100</v>
      </c>
      <c r="I36" s="742">
        <v>0</v>
      </c>
    </row>
    <row r="37" spans="1:9" s="1" customFormat="1" ht="14.25" customHeight="1" x14ac:dyDescent="0.2">
      <c r="A37" s="11"/>
      <c r="B37" s="11" t="s">
        <v>633</v>
      </c>
      <c r="C37" s="741">
        <v>0</v>
      </c>
      <c r="D37" s="142" t="s">
        <v>142</v>
      </c>
      <c r="E37" s="753">
        <v>0</v>
      </c>
      <c r="F37" s="142" t="s">
        <v>142</v>
      </c>
      <c r="G37" s="753">
        <v>0</v>
      </c>
      <c r="H37" s="142">
        <v>-100</v>
      </c>
      <c r="I37" s="725">
        <v>0</v>
      </c>
    </row>
    <row r="38" spans="1:9" s="1" customFormat="1" x14ac:dyDescent="0.2">
      <c r="A38" s="11"/>
      <c r="B38" s="11" t="s">
        <v>622</v>
      </c>
      <c r="C38" s="741">
        <v>0</v>
      </c>
      <c r="D38" s="142" t="s">
        <v>142</v>
      </c>
      <c r="E38" s="753">
        <v>13.841749999999999</v>
      </c>
      <c r="F38" s="142" t="s">
        <v>142</v>
      </c>
      <c r="G38" s="753">
        <v>145.31117</v>
      </c>
      <c r="H38" s="142" t="s">
        <v>142</v>
      </c>
      <c r="I38" s="725">
        <v>0.17581750340712268</v>
      </c>
    </row>
    <row r="39" spans="1:9" s="1" customFormat="1" x14ac:dyDescent="0.2">
      <c r="A39" s="160" t="s">
        <v>459</v>
      </c>
      <c r="B39" s="722"/>
      <c r="C39" s="745">
        <v>0</v>
      </c>
      <c r="D39" s="755" t="s">
        <v>142</v>
      </c>
      <c r="E39" s="755">
        <v>13.841749999999999</v>
      </c>
      <c r="F39" s="755" t="s">
        <v>142</v>
      </c>
      <c r="G39" s="755">
        <v>364.34522000000004</v>
      </c>
      <c r="H39" s="147">
        <v>-93.041533905390864</v>
      </c>
      <c r="I39" s="740">
        <v>0.44083511927347963</v>
      </c>
    </row>
    <row r="40" spans="1:9" s="1" customFormat="1" x14ac:dyDescent="0.2">
      <c r="A40" s="160" t="s">
        <v>631</v>
      </c>
      <c r="B40" s="722"/>
      <c r="C40" s="745">
        <v>162.91604999999998</v>
      </c>
      <c r="D40" s="766">
        <v>770.32453656712426</v>
      </c>
      <c r="E40" s="745">
        <v>798.22845999999993</v>
      </c>
      <c r="F40" s="745">
        <v>293.37192432882136</v>
      </c>
      <c r="G40" s="745">
        <v>821.71945999999991</v>
      </c>
      <c r="H40" s="746">
        <v>76.514867475638539</v>
      </c>
      <c r="I40" s="740">
        <v>0.99422958302688647</v>
      </c>
    </row>
    <row r="41" spans="1:9" s="1" customFormat="1" x14ac:dyDescent="0.2">
      <c r="A41" s="747" t="s">
        <v>114</v>
      </c>
      <c r="B41" s="666"/>
      <c r="C41" s="748">
        <v>3761.43327</v>
      </c>
      <c r="D41" s="768">
        <v>-13.514610829307824</v>
      </c>
      <c r="E41" s="748">
        <v>48763.374540000019</v>
      </c>
      <c r="F41" s="748">
        <v>41.709753229351293</v>
      </c>
      <c r="G41" s="748">
        <v>82648.864410000024</v>
      </c>
      <c r="H41" s="748">
        <v>63.423240005132364</v>
      </c>
      <c r="I41" s="748">
        <v>100</v>
      </c>
    </row>
    <row r="42" spans="1:9" s="1" customFormat="1" x14ac:dyDescent="0.2">
      <c r="A42" s="749"/>
      <c r="B42" s="720" t="s">
        <v>325</v>
      </c>
      <c r="C42" s="750">
        <v>3312.1100999999999</v>
      </c>
      <c r="D42" s="767">
        <v>-2.4313197872541625</v>
      </c>
      <c r="E42" s="750">
        <v>36425.616050000026</v>
      </c>
      <c r="F42" s="532">
        <v>45.830289056595319</v>
      </c>
      <c r="G42" s="750">
        <v>54444.833980000025</v>
      </c>
      <c r="H42" s="532">
        <v>74.163267767390934</v>
      </c>
      <c r="I42" s="750">
        <v>65.87487241193422</v>
      </c>
    </row>
    <row r="43" spans="1:9" s="1" customFormat="1" ht="14.25" customHeight="1" x14ac:dyDescent="0.2">
      <c r="A43" s="720"/>
      <c r="B43" s="720" t="s">
        <v>322</v>
      </c>
      <c r="C43" s="750">
        <v>449.32316999999995</v>
      </c>
      <c r="D43" s="532">
        <v>-52.929142380409452</v>
      </c>
      <c r="E43" s="750">
        <v>12337.758489999998</v>
      </c>
      <c r="F43" s="532">
        <v>30.798390376518803</v>
      </c>
      <c r="G43" s="750">
        <v>28204.030429999999</v>
      </c>
      <c r="H43" s="532">
        <v>46.038732294453851</v>
      </c>
      <c r="I43" s="750">
        <v>34.12512758806578</v>
      </c>
    </row>
    <row r="44" spans="1:9" s="1" customFormat="1" ht="14.25" customHeight="1" x14ac:dyDescent="0.2">
      <c r="A44" s="751"/>
      <c r="B44" s="751" t="s">
        <v>446</v>
      </c>
      <c r="C44" s="752">
        <v>2719.1274600000002</v>
      </c>
      <c r="D44" s="534">
        <v>-32.164327767900588</v>
      </c>
      <c r="E44" s="752">
        <v>41087.349220000026</v>
      </c>
      <c r="F44" s="534">
        <v>24.240007049958056</v>
      </c>
      <c r="G44" s="752">
        <v>70240.008289999998</v>
      </c>
      <c r="H44" s="534">
        <v>62.161008172156166</v>
      </c>
      <c r="I44" s="752">
        <v>84.986053700093393</v>
      </c>
    </row>
    <row r="45" spans="1:9" s="1" customFormat="1" x14ac:dyDescent="0.2">
      <c r="A45" s="751"/>
      <c r="B45" s="751" t="s">
        <v>447</v>
      </c>
      <c r="C45" s="752">
        <v>1042.3058100000001</v>
      </c>
      <c r="D45" s="534">
        <v>205.83291985625971</v>
      </c>
      <c r="E45" s="752">
        <v>7676.0253199999925</v>
      </c>
      <c r="F45" s="534">
        <v>472.9270785208609</v>
      </c>
      <c r="G45" s="752">
        <v>12408.856120000035</v>
      </c>
      <c r="H45" s="534">
        <v>70.955559387982902</v>
      </c>
      <c r="I45" s="752">
        <v>15.013946299906616</v>
      </c>
    </row>
    <row r="46" spans="1:9" s="1" customFormat="1" x14ac:dyDescent="0.2">
      <c r="A46" s="720"/>
      <c r="B46" s="720" t="s">
        <v>448</v>
      </c>
      <c r="C46" s="721">
        <v>2617.4517900000001</v>
      </c>
      <c r="D46" s="155">
        <v>-33.685816537209938</v>
      </c>
      <c r="E46" s="721">
        <v>40627.574180000025</v>
      </c>
      <c r="F46" s="155">
        <v>28.487803575067389</v>
      </c>
      <c r="G46" s="721">
        <v>69680.066720000003</v>
      </c>
      <c r="H46" s="155">
        <v>73.571529124212915</v>
      </c>
      <c r="I46" s="721">
        <v>84.308559128332234</v>
      </c>
    </row>
    <row r="47" spans="1:9" s="1" customFormat="1" ht="14.25" customHeight="1" x14ac:dyDescent="0.2">
      <c r="A47" s="813" t="s">
        <v>671</v>
      </c>
      <c r="B47" s="813"/>
      <c r="C47" s="813"/>
      <c r="D47" s="813"/>
      <c r="E47" s="813"/>
      <c r="F47" s="813"/>
      <c r="G47" s="813"/>
      <c r="I47" s="161" t="s">
        <v>220</v>
      </c>
    </row>
    <row r="48" spans="1:9" s="1" customFormat="1" x14ac:dyDescent="0.2">
      <c r="A48" s="813" t="s">
        <v>678</v>
      </c>
      <c r="B48" s="813"/>
      <c r="C48" s="813"/>
      <c r="D48" s="813"/>
      <c r="E48" s="813"/>
      <c r="F48" s="813"/>
      <c r="G48" s="813"/>
      <c r="H48" s="813"/>
      <c r="I48" s="813"/>
    </row>
    <row r="49" spans="1:9" s="1" customFormat="1" x14ac:dyDescent="0.2">
      <c r="A49" s="813"/>
      <c r="B49" s="813"/>
      <c r="C49" s="813"/>
      <c r="D49" s="813"/>
      <c r="E49" s="813"/>
      <c r="F49" s="813"/>
      <c r="G49" s="813"/>
      <c r="H49" s="813"/>
      <c r="I49" s="813"/>
    </row>
    <row r="50" spans="1:9" s="1" customFormat="1" x14ac:dyDescent="0.2">
      <c r="A50" s="813"/>
      <c r="B50" s="813"/>
      <c r="C50" s="813"/>
      <c r="D50" s="813"/>
      <c r="E50" s="813"/>
      <c r="F50" s="813"/>
      <c r="G50" s="813"/>
      <c r="H50" s="813"/>
      <c r="I50" s="813"/>
    </row>
    <row r="51" spans="1:9" s="1" customFormat="1" x14ac:dyDescent="0.2">
      <c r="G51" s="619"/>
    </row>
    <row r="52" spans="1:9" s="1" customFormat="1" x14ac:dyDescent="0.2">
      <c r="G52" s="619"/>
    </row>
    <row r="53" spans="1:9" s="1" customFormat="1" x14ac:dyDescent="0.2">
      <c r="G53" s="619"/>
    </row>
    <row r="54" spans="1:9" s="1" customFormat="1" x14ac:dyDescent="0.2">
      <c r="G54" s="619"/>
    </row>
    <row r="55" spans="1:9" s="1" customFormat="1" x14ac:dyDescent="0.2">
      <c r="G55" s="619"/>
    </row>
    <row r="56" spans="1:9" s="1" customFormat="1" x14ac:dyDescent="0.2">
      <c r="G56" s="619"/>
    </row>
    <row r="57" spans="1:9" s="1" customFormat="1" x14ac:dyDescent="0.2">
      <c r="G57" s="619"/>
    </row>
    <row r="58" spans="1:9" s="1" customFormat="1" x14ac:dyDescent="0.2">
      <c r="G58" s="619"/>
    </row>
    <row r="59" spans="1:9" s="1" customFormat="1" x14ac:dyDescent="0.2">
      <c r="G59" s="619"/>
    </row>
    <row r="60" spans="1:9" s="1" customFormat="1" x14ac:dyDescent="0.2">
      <c r="G60" s="619"/>
    </row>
    <row r="61" spans="1:9" s="1" customFormat="1" x14ac:dyDescent="0.2">
      <c r="G61" s="619"/>
    </row>
    <row r="62" spans="1:9" s="1" customFormat="1" x14ac:dyDescent="0.2">
      <c r="G62" s="619"/>
    </row>
    <row r="63" spans="1:9" s="1" customFormat="1" x14ac:dyDescent="0.2">
      <c r="G63" s="619"/>
    </row>
    <row r="64" spans="1:9" s="1" customFormat="1" x14ac:dyDescent="0.2">
      <c r="G64" s="619"/>
    </row>
    <row r="65" spans="7:7" s="1" customFormat="1" x14ac:dyDescent="0.2">
      <c r="G65" s="619"/>
    </row>
    <row r="66" spans="7:7" s="1" customFormat="1" x14ac:dyDescent="0.2">
      <c r="G66" s="619"/>
    </row>
    <row r="67" spans="7:7" s="1" customFormat="1" x14ac:dyDescent="0.2">
      <c r="G67" s="619"/>
    </row>
    <row r="68" spans="7:7" s="1" customFormat="1" x14ac:dyDescent="0.2">
      <c r="G68" s="619"/>
    </row>
    <row r="69" spans="7:7" s="1" customFormat="1" x14ac:dyDescent="0.2">
      <c r="G69" s="619"/>
    </row>
    <row r="70" spans="7:7" s="1" customFormat="1" x14ac:dyDescent="0.2">
      <c r="G70" s="619"/>
    </row>
    <row r="71" spans="7:7" s="1" customFormat="1" x14ac:dyDescent="0.2">
      <c r="G71" s="619"/>
    </row>
    <row r="72" spans="7:7" s="1" customFormat="1" x14ac:dyDescent="0.2">
      <c r="G72" s="619"/>
    </row>
    <row r="73" spans="7:7" s="1" customFormat="1" x14ac:dyDescent="0.2">
      <c r="G73" s="619"/>
    </row>
    <row r="74" spans="7:7" s="1" customFormat="1" x14ac:dyDescent="0.2">
      <c r="G74" s="619"/>
    </row>
    <row r="75" spans="7:7" s="1" customFormat="1" x14ac:dyDescent="0.2">
      <c r="G75" s="619"/>
    </row>
    <row r="76" spans="7:7" s="1" customFormat="1" x14ac:dyDescent="0.2">
      <c r="G76" s="619"/>
    </row>
    <row r="77" spans="7:7" s="1" customFormat="1" x14ac:dyDescent="0.2">
      <c r="G77" s="619"/>
    </row>
    <row r="78" spans="7:7" s="1" customFormat="1" x14ac:dyDescent="0.2">
      <c r="G78" s="619"/>
    </row>
    <row r="79" spans="7:7" s="1" customFormat="1" x14ac:dyDescent="0.2">
      <c r="G79" s="619"/>
    </row>
    <row r="80" spans="7:7" s="1" customFormat="1" x14ac:dyDescent="0.2">
      <c r="G80" s="619"/>
    </row>
    <row r="81" spans="7:7" s="1" customFormat="1" x14ac:dyDescent="0.2">
      <c r="G81" s="619"/>
    </row>
    <row r="82" spans="7:7" s="1" customFormat="1" x14ac:dyDescent="0.2">
      <c r="G82" s="619"/>
    </row>
    <row r="83" spans="7:7" s="1" customFormat="1" x14ac:dyDescent="0.2">
      <c r="G83" s="619"/>
    </row>
    <row r="84" spans="7:7" s="1" customFormat="1" x14ac:dyDescent="0.2">
      <c r="G84" s="619"/>
    </row>
    <row r="85" spans="7:7" s="1" customFormat="1" x14ac:dyDescent="0.2">
      <c r="G85" s="619"/>
    </row>
    <row r="86" spans="7:7" s="1" customFormat="1" x14ac:dyDescent="0.2">
      <c r="G86" s="619"/>
    </row>
    <row r="87" spans="7:7" s="1" customFormat="1" x14ac:dyDescent="0.2">
      <c r="G87" s="619"/>
    </row>
    <row r="88" spans="7:7" s="1" customFormat="1" x14ac:dyDescent="0.2">
      <c r="G88" s="619"/>
    </row>
    <row r="89" spans="7:7" s="1" customFormat="1" x14ac:dyDescent="0.2">
      <c r="G89" s="619"/>
    </row>
    <row r="90" spans="7:7" s="1" customFormat="1" x14ac:dyDescent="0.2">
      <c r="G90" s="619"/>
    </row>
    <row r="91" spans="7:7" s="1" customFormat="1" x14ac:dyDescent="0.2">
      <c r="G91" s="619"/>
    </row>
    <row r="92" spans="7:7" s="1" customFormat="1" x14ac:dyDescent="0.2">
      <c r="G92" s="619"/>
    </row>
    <row r="93" spans="7:7" s="1" customFormat="1" x14ac:dyDescent="0.2">
      <c r="G93" s="619"/>
    </row>
    <row r="94" spans="7:7" s="1" customFormat="1" x14ac:dyDescent="0.2">
      <c r="G94" s="619"/>
    </row>
    <row r="95" spans="7:7" s="1" customFormat="1" x14ac:dyDescent="0.2">
      <c r="G95" s="619"/>
    </row>
    <row r="96" spans="7:7" s="1" customFormat="1" x14ac:dyDescent="0.2">
      <c r="G96" s="619"/>
    </row>
    <row r="97" spans="7:7" s="1" customFormat="1" x14ac:dyDescent="0.2">
      <c r="G97" s="619"/>
    </row>
    <row r="98" spans="7:7" s="1" customFormat="1" x14ac:dyDescent="0.2">
      <c r="G98" s="619"/>
    </row>
    <row r="99" spans="7:7" s="1" customFormat="1" x14ac:dyDescent="0.2">
      <c r="G99" s="619"/>
    </row>
    <row r="100" spans="7:7" s="1" customFormat="1" x14ac:dyDescent="0.2">
      <c r="G100" s="619"/>
    </row>
    <row r="101" spans="7:7" s="1" customFormat="1" x14ac:dyDescent="0.2">
      <c r="G101" s="619"/>
    </row>
    <row r="102" spans="7:7" s="1" customFormat="1" x14ac:dyDescent="0.2">
      <c r="G102" s="619"/>
    </row>
    <row r="103" spans="7:7" s="1" customFormat="1" x14ac:dyDescent="0.2">
      <c r="G103" s="619"/>
    </row>
    <row r="104" spans="7:7" s="1" customFormat="1" x14ac:dyDescent="0.2">
      <c r="G104" s="619"/>
    </row>
    <row r="105" spans="7:7" s="1" customFormat="1" x14ac:dyDescent="0.2">
      <c r="G105" s="619"/>
    </row>
    <row r="106" spans="7:7" s="1" customFormat="1" x14ac:dyDescent="0.2">
      <c r="G106" s="619"/>
    </row>
    <row r="107" spans="7:7" s="1" customFormat="1" x14ac:dyDescent="0.2">
      <c r="G107" s="619"/>
    </row>
    <row r="108" spans="7:7" s="1" customFormat="1" x14ac:dyDescent="0.2">
      <c r="G108" s="619"/>
    </row>
    <row r="109" spans="7:7" s="1" customFormat="1" x14ac:dyDescent="0.2">
      <c r="G109" s="619"/>
    </row>
    <row r="110" spans="7:7" s="1" customFormat="1" x14ac:dyDescent="0.2">
      <c r="G110" s="619"/>
    </row>
    <row r="111" spans="7:7" s="1" customFormat="1" x14ac:dyDescent="0.2">
      <c r="G111" s="619"/>
    </row>
    <row r="112" spans="7:7" s="1" customFormat="1" x14ac:dyDescent="0.2">
      <c r="G112" s="619"/>
    </row>
    <row r="113" spans="7:7" s="1" customFormat="1" x14ac:dyDescent="0.2">
      <c r="G113" s="619"/>
    </row>
    <row r="114" spans="7:7" s="1" customFormat="1" x14ac:dyDescent="0.2">
      <c r="G114" s="619"/>
    </row>
    <row r="115" spans="7:7" s="1" customFormat="1" x14ac:dyDescent="0.2">
      <c r="G115" s="619"/>
    </row>
    <row r="116" spans="7:7" s="1" customFormat="1" x14ac:dyDescent="0.2">
      <c r="G116" s="619"/>
    </row>
    <row r="117" spans="7:7" s="1" customFormat="1" x14ac:dyDescent="0.2">
      <c r="G117" s="619"/>
    </row>
    <row r="118" spans="7:7" s="1" customFormat="1" x14ac:dyDescent="0.2">
      <c r="G118" s="619"/>
    </row>
    <row r="119" spans="7:7" s="1" customFormat="1" x14ac:dyDescent="0.2">
      <c r="G119" s="619"/>
    </row>
    <row r="120" spans="7:7" s="1" customFormat="1" x14ac:dyDescent="0.2">
      <c r="G120" s="619"/>
    </row>
    <row r="121" spans="7:7" s="1" customFormat="1" x14ac:dyDescent="0.2">
      <c r="G121" s="619"/>
    </row>
    <row r="122" spans="7:7" s="1" customFormat="1" x14ac:dyDescent="0.2">
      <c r="G122" s="619"/>
    </row>
    <row r="123" spans="7:7" s="1" customFormat="1" x14ac:dyDescent="0.2">
      <c r="G123" s="619"/>
    </row>
    <row r="124" spans="7:7" s="1" customFormat="1" x14ac:dyDescent="0.2">
      <c r="G124" s="619"/>
    </row>
    <row r="125" spans="7:7" s="1" customFormat="1" x14ac:dyDescent="0.2">
      <c r="G125" s="619"/>
    </row>
    <row r="126" spans="7:7" s="1" customFormat="1" x14ac:dyDescent="0.2">
      <c r="G126" s="619"/>
    </row>
    <row r="127" spans="7:7" s="1" customFormat="1" x14ac:dyDescent="0.2">
      <c r="G127" s="619"/>
    </row>
    <row r="128" spans="7:7" s="1" customFormat="1" x14ac:dyDescent="0.2">
      <c r="G128" s="619"/>
    </row>
    <row r="129" spans="7:7" s="1" customFormat="1" x14ac:dyDescent="0.2">
      <c r="G129" s="619"/>
    </row>
    <row r="130" spans="7:7" s="1" customFormat="1" x14ac:dyDescent="0.2">
      <c r="G130" s="619"/>
    </row>
    <row r="131" spans="7:7" s="1" customFormat="1" x14ac:dyDescent="0.2">
      <c r="G131" s="619"/>
    </row>
    <row r="132" spans="7:7" s="1" customFormat="1" x14ac:dyDescent="0.2">
      <c r="G132" s="619"/>
    </row>
    <row r="133" spans="7:7" s="1" customFormat="1" x14ac:dyDescent="0.2">
      <c r="G133" s="619"/>
    </row>
    <row r="134" spans="7:7" s="1" customFormat="1" x14ac:dyDescent="0.2">
      <c r="G134" s="619"/>
    </row>
    <row r="135" spans="7:7" s="1" customFormat="1" x14ac:dyDescent="0.2">
      <c r="G135" s="619"/>
    </row>
    <row r="136" spans="7:7" s="1" customFormat="1" x14ac:dyDescent="0.2">
      <c r="G136" s="619"/>
    </row>
    <row r="137" spans="7:7" s="1" customFormat="1" x14ac:dyDescent="0.2">
      <c r="G137" s="619"/>
    </row>
    <row r="138" spans="7:7" s="1" customFormat="1" x14ac:dyDescent="0.2">
      <c r="G138" s="619"/>
    </row>
    <row r="139" spans="7:7" s="1" customFormat="1" x14ac:dyDescent="0.2">
      <c r="G139" s="619"/>
    </row>
    <row r="140" spans="7:7" s="1" customFormat="1" x14ac:dyDescent="0.2">
      <c r="G140" s="619"/>
    </row>
    <row r="141" spans="7:7" s="1" customFormat="1" x14ac:dyDescent="0.2">
      <c r="G141" s="619"/>
    </row>
    <row r="142" spans="7:7" s="1" customFormat="1" x14ac:dyDescent="0.2">
      <c r="G142" s="619"/>
    </row>
    <row r="143" spans="7:7" s="1" customFormat="1" x14ac:dyDescent="0.2">
      <c r="G143" s="619"/>
    </row>
    <row r="144" spans="7:7" s="1" customFormat="1" x14ac:dyDescent="0.2">
      <c r="G144" s="619"/>
    </row>
    <row r="145" spans="7:7" s="1" customFormat="1" x14ac:dyDescent="0.2">
      <c r="G145" s="619"/>
    </row>
    <row r="146" spans="7:7" s="1" customFormat="1" x14ac:dyDescent="0.2">
      <c r="G146" s="619"/>
    </row>
    <row r="147" spans="7:7" s="1" customFormat="1" x14ac:dyDescent="0.2">
      <c r="G147" s="619"/>
    </row>
    <row r="148" spans="7:7" s="1" customFormat="1" x14ac:dyDescent="0.2">
      <c r="G148" s="619"/>
    </row>
    <row r="149" spans="7:7" s="1" customFormat="1" x14ac:dyDescent="0.2">
      <c r="G149" s="619"/>
    </row>
    <row r="150" spans="7:7" s="1" customFormat="1" x14ac:dyDescent="0.2">
      <c r="G150" s="619"/>
    </row>
    <row r="151" spans="7:7" s="1" customFormat="1" x14ac:dyDescent="0.2">
      <c r="G151" s="619"/>
    </row>
    <row r="152" spans="7:7" s="1" customFormat="1" x14ac:dyDescent="0.2">
      <c r="G152" s="619"/>
    </row>
    <row r="153" spans="7:7" s="1" customFormat="1" x14ac:dyDescent="0.2">
      <c r="G153" s="619"/>
    </row>
    <row r="154" spans="7:7" s="1" customFormat="1" x14ac:dyDescent="0.2">
      <c r="G154" s="619"/>
    </row>
    <row r="155" spans="7:7" s="1" customFormat="1" x14ac:dyDescent="0.2">
      <c r="G155" s="619"/>
    </row>
    <row r="156" spans="7:7" s="1" customFormat="1" x14ac:dyDescent="0.2">
      <c r="G156" s="619"/>
    </row>
    <row r="157" spans="7:7" s="1" customFormat="1" x14ac:dyDescent="0.2">
      <c r="G157" s="619"/>
    </row>
    <row r="158" spans="7:7" s="1" customFormat="1" x14ac:dyDescent="0.2">
      <c r="G158" s="619"/>
    </row>
    <row r="159" spans="7:7" s="1" customFormat="1" x14ac:dyDescent="0.2">
      <c r="G159" s="619"/>
    </row>
    <row r="160" spans="7:7" s="1" customFormat="1" x14ac:dyDescent="0.2">
      <c r="G160" s="619"/>
    </row>
    <row r="161" spans="7:7" s="1" customFormat="1" x14ac:dyDescent="0.2">
      <c r="G161" s="619"/>
    </row>
    <row r="162" spans="7:7" s="1" customFormat="1" x14ac:dyDescent="0.2">
      <c r="G162" s="619"/>
    </row>
    <row r="163" spans="7:7" s="1" customFormat="1" x14ac:dyDescent="0.2">
      <c r="G163" s="619"/>
    </row>
    <row r="164" spans="7:7" s="1" customFormat="1" x14ac:dyDescent="0.2">
      <c r="G164" s="619"/>
    </row>
    <row r="165" spans="7:7" s="1" customFormat="1" x14ac:dyDescent="0.2">
      <c r="G165" s="619"/>
    </row>
    <row r="166" spans="7:7" s="1" customFormat="1" x14ac:dyDescent="0.2">
      <c r="G166" s="619"/>
    </row>
    <row r="167" spans="7:7" s="1" customFormat="1" x14ac:dyDescent="0.2">
      <c r="G167" s="619"/>
    </row>
    <row r="168" spans="7:7" s="1" customFormat="1" x14ac:dyDescent="0.2">
      <c r="G168" s="619"/>
    </row>
    <row r="169" spans="7:7" s="1" customFormat="1" x14ac:dyDescent="0.2">
      <c r="G169" s="619"/>
    </row>
    <row r="170" spans="7:7" s="1" customFormat="1" x14ac:dyDescent="0.2">
      <c r="G170" s="619"/>
    </row>
    <row r="171" spans="7:7" s="1" customFormat="1" x14ac:dyDescent="0.2">
      <c r="G171" s="619"/>
    </row>
    <row r="172" spans="7:7" s="1" customFormat="1" x14ac:dyDescent="0.2">
      <c r="G172" s="619"/>
    </row>
    <row r="173" spans="7:7" s="1" customFormat="1" x14ac:dyDescent="0.2">
      <c r="G173" s="619"/>
    </row>
    <row r="174" spans="7:7" s="1" customFormat="1" x14ac:dyDescent="0.2">
      <c r="G174" s="619"/>
    </row>
    <row r="175" spans="7:7" s="1" customFormat="1" x14ac:dyDescent="0.2">
      <c r="G175" s="619"/>
    </row>
    <row r="176" spans="7:7" s="1" customFormat="1" x14ac:dyDescent="0.2">
      <c r="G176" s="619"/>
    </row>
    <row r="177" spans="7:7" s="1" customFormat="1" x14ac:dyDescent="0.2">
      <c r="G177" s="619"/>
    </row>
    <row r="178" spans="7:7" s="1" customFormat="1" x14ac:dyDescent="0.2">
      <c r="G178" s="619"/>
    </row>
    <row r="179" spans="7:7" s="1" customFormat="1" x14ac:dyDescent="0.2">
      <c r="G179" s="619"/>
    </row>
    <row r="180" spans="7:7" s="1" customFormat="1" x14ac:dyDescent="0.2">
      <c r="G180" s="619"/>
    </row>
    <row r="181" spans="7:7" s="1" customFormat="1" x14ac:dyDescent="0.2">
      <c r="G181" s="619"/>
    </row>
    <row r="182" spans="7:7" s="1" customFormat="1" x14ac:dyDescent="0.2">
      <c r="G182" s="619"/>
    </row>
    <row r="183" spans="7:7" s="1" customFormat="1" x14ac:dyDescent="0.2">
      <c r="G183" s="619"/>
    </row>
    <row r="184" spans="7:7" s="1" customFormat="1" x14ac:dyDescent="0.2">
      <c r="G184" s="619"/>
    </row>
    <row r="185" spans="7:7" s="1" customFormat="1" x14ac:dyDescent="0.2">
      <c r="G185" s="619"/>
    </row>
    <row r="186" spans="7:7" s="1" customFormat="1" x14ac:dyDescent="0.2">
      <c r="G186" s="619"/>
    </row>
    <row r="187" spans="7:7" s="1" customFormat="1" x14ac:dyDescent="0.2">
      <c r="G187" s="619"/>
    </row>
    <row r="188" spans="7:7" s="1" customFormat="1" x14ac:dyDescent="0.2">
      <c r="G188" s="619"/>
    </row>
    <row r="189" spans="7:7" s="1" customFormat="1" x14ac:dyDescent="0.2">
      <c r="G189" s="619"/>
    </row>
    <row r="190" spans="7:7" s="1" customFormat="1" x14ac:dyDescent="0.2">
      <c r="G190" s="619"/>
    </row>
    <row r="191" spans="7:7" s="1" customFormat="1" x14ac:dyDescent="0.2">
      <c r="G191" s="619"/>
    </row>
    <row r="192" spans="7:7" s="1" customFormat="1" x14ac:dyDescent="0.2">
      <c r="G192" s="619"/>
    </row>
    <row r="193" spans="7:7" s="1" customFormat="1" x14ac:dyDescent="0.2">
      <c r="G193" s="619"/>
    </row>
    <row r="194" spans="7:7" s="1" customFormat="1" x14ac:dyDescent="0.2">
      <c r="G194" s="619"/>
    </row>
    <row r="195" spans="7:7" s="1" customFormat="1" x14ac:dyDescent="0.2">
      <c r="G195" s="619"/>
    </row>
    <row r="196" spans="7:7" s="1" customFormat="1" x14ac:dyDescent="0.2">
      <c r="G196" s="619"/>
    </row>
    <row r="197" spans="7:7" s="1" customFormat="1" x14ac:dyDescent="0.2">
      <c r="G197" s="619"/>
    </row>
    <row r="198" spans="7:7" s="1" customFormat="1" x14ac:dyDescent="0.2">
      <c r="G198" s="619"/>
    </row>
    <row r="199" spans="7:7" s="1" customFormat="1" x14ac:dyDescent="0.2">
      <c r="G199" s="619"/>
    </row>
    <row r="200" spans="7:7" s="1" customFormat="1" x14ac:dyDescent="0.2">
      <c r="G200" s="619"/>
    </row>
    <row r="201" spans="7:7" s="1" customFormat="1" x14ac:dyDescent="0.2">
      <c r="G201" s="619"/>
    </row>
    <row r="202" spans="7:7" s="1" customFormat="1" x14ac:dyDescent="0.2">
      <c r="G202" s="619"/>
    </row>
    <row r="203" spans="7:7" s="1" customFormat="1" x14ac:dyDescent="0.2">
      <c r="G203" s="619"/>
    </row>
    <row r="204" spans="7:7" s="1" customFormat="1" x14ac:dyDescent="0.2">
      <c r="G204" s="619"/>
    </row>
    <row r="205" spans="7:7" s="1" customFormat="1" x14ac:dyDescent="0.2">
      <c r="G205" s="619"/>
    </row>
    <row r="206" spans="7:7" s="1" customFormat="1" x14ac:dyDescent="0.2">
      <c r="G206" s="619"/>
    </row>
    <row r="207" spans="7:7" s="1" customFormat="1" x14ac:dyDescent="0.2">
      <c r="G207" s="619"/>
    </row>
    <row r="208" spans="7:7" s="1" customFormat="1" x14ac:dyDescent="0.2">
      <c r="G208" s="619"/>
    </row>
    <row r="209" spans="7:7" s="1" customFormat="1" x14ac:dyDescent="0.2">
      <c r="G209" s="619"/>
    </row>
    <row r="210" spans="7:7" s="1" customFormat="1" x14ac:dyDescent="0.2">
      <c r="G210" s="619"/>
    </row>
    <row r="211" spans="7:7" s="1" customFormat="1" x14ac:dyDescent="0.2">
      <c r="G211" s="619"/>
    </row>
    <row r="212" spans="7:7" s="1" customFormat="1" x14ac:dyDescent="0.2">
      <c r="G212" s="619"/>
    </row>
    <row r="213" spans="7:7" s="1" customFormat="1" x14ac:dyDescent="0.2">
      <c r="G213" s="619"/>
    </row>
    <row r="214" spans="7:7" s="1" customFormat="1" x14ac:dyDescent="0.2">
      <c r="G214" s="619"/>
    </row>
    <row r="215" spans="7:7" s="1" customFormat="1" x14ac:dyDescent="0.2">
      <c r="G215" s="619"/>
    </row>
    <row r="216" spans="7:7" s="1" customFormat="1" x14ac:dyDescent="0.2">
      <c r="G216" s="619"/>
    </row>
    <row r="217" spans="7:7" s="1" customFormat="1" x14ac:dyDescent="0.2">
      <c r="G217" s="619"/>
    </row>
    <row r="218" spans="7:7" s="1" customFormat="1" x14ac:dyDescent="0.2">
      <c r="G218" s="619"/>
    </row>
    <row r="219" spans="7:7" s="1" customFormat="1" x14ac:dyDescent="0.2">
      <c r="G219" s="619"/>
    </row>
    <row r="220" spans="7:7" s="1" customFormat="1" x14ac:dyDescent="0.2">
      <c r="G220" s="619"/>
    </row>
    <row r="221" spans="7:7" s="1" customFormat="1" x14ac:dyDescent="0.2">
      <c r="G221" s="619"/>
    </row>
    <row r="222" spans="7:7" s="1" customFormat="1" x14ac:dyDescent="0.2">
      <c r="G222" s="619"/>
    </row>
    <row r="223" spans="7:7" s="1" customFormat="1" x14ac:dyDescent="0.2">
      <c r="G223" s="619"/>
    </row>
    <row r="224" spans="7:7" s="1" customFormat="1" x14ac:dyDescent="0.2">
      <c r="G224" s="619"/>
    </row>
    <row r="225" spans="7:7" s="1" customFormat="1" x14ac:dyDescent="0.2">
      <c r="G225" s="619"/>
    </row>
    <row r="226" spans="7:7" s="1" customFormat="1" x14ac:dyDescent="0.2">
      <c r="G226" s="619"/>
    </row>
    <row r="227" spans="7:7" s="1" customFormat="1" x14ac:dyDescent="0.2">
      <c r="G227" s="619"/>
    </row>
    <row r="228" spans="7:7" s="1" customFormat="1" x14ac:dyDescent="0.2">
      <c r="G228" s="619"/>
    </row>
    <row r="229" spans="7:7" s="1" customFormat="1" x14ac:dyDescent="0.2">
      <c r="G229" s="619"/>
    </row>
    <row r="230" spans="7:7" s="1" customFormat="1" x14ac:dyDescent="0.2">
      <c r="G230" s="619"/>
    </row>
    <row r="231" spans="7:7" s="1" customFormat="1" x14ac:dyDescent="0.2">
      <c r="G231" s="619"/>
    </row>
    <row r="232" spans="7:7" s="1" customFormat="1" x14ac:dyDescent="0.2">
      <c r="G232" s="619"/>
    </row>
    <row r="233" spans="7:7" s="1" customFormat="1" x14ac:dyDescent="0.2">
      <c r="G233" s="619"/>
    </row>
    <row r="234" spans="7:7" s="1" customFormat="1" x14ac:dyDescent="0.2">
      <c r="G234" s="619"/>
    </row>
    <row r="235" spans="7:7" s="1" customFormat="1" x14ac:dyDescent="0.2">
      <c r="G235" s="619"/>
    </row>
    <row r="236" spans="7:7" s="1" customFormat="1" x14ac:dyDescent="0.2">
      <c r="G236" s="619"/>
    </row>
    <row r="237" spans="7:7" s="1" customFormat="1" x14ac:dyDescent="0.2">
      <c r="G237" s="619"/>
    </row>
    <row r="238" spans="7:7" s="1" customFormat="1" x14ac:dyDescent="0.2">
      <c r="G238" s="619"/>
    </row>
    <row r="239" spans="7:7" s="1" customFormat="1" x14ac:dyDescent="0.2">
      <c r="G239" s="619"/>
    </row>
    <row r="240" spans="7:7" s="1" customFormat="1" x14ac:dyDescent="0.2">
      <c r="G240" s="619"/>
    </row>
    <row r="241" spans="7:7" s="1" customFormat="1" x14ac:dyDescent="0.2">
      <c r="G241" s="619"/>
    </row>
    <row r="242" spans="7:7" s="1" customFormat="1" x14ac:dyDescent="0.2">
      <c r="G242" s="619"/>
    </row>
    <row r="243" spans="7:7" s="1" customFormat="1" x14ac:dyDescent="0.2">
      <c r="G243" s="619"/>
    </row>
    <row r="244" spans="7:7" s="1" customFormat="1" x14ac:dyDescent="0.2">
      <c r="G244" s="619"/>
    </row>
    <row r="245" spans="7:7" s="1" customFormat="1" x14ac:dyDescent="0.2">
      <c r="G245" s="619"/>
    </row>
    <row r="246" spans="7:7" s="1" customFormat="1" x14ac:dyDescent="0.2">
      <c r="G246" s="619"/>
    </row>
    <row r="247" spans="7:7" s="1" customFormat="1" x14ac:dyDescent="0.2">
      <c r="G247" s="619"/>
    </row>
    <row r="248" spans="7:7" s="1" customFormat="1" x14ac:dyDescent="0.2">
      <c r="G248" s="619"/>
    </row>
    <row r="249" spans="7:7" s="1" customFormat="1" x14ac:dyDescent="0.2">
      <c r="G249" s="619"/>
    </row>
    <row r="250" spans="7:7" s="1" customFormat="1" x14ac:dyDescent="0.2">
      <c r="G250" s="619"/>
    </row>
    <row r="251" spans="7:7" s="1" customFormat="1" x14ac:dyDescent="0.2">
      <c r="G251" s="619"/>
    </row>
    <row r="252" spans="7:7" s="1" customFormat="1" x14ac:dyDescent="0.2">
      <c r="G252" s="619"/>
    </row>
    <row r="253" spans="7:7" s="1" customFormat="1" x14ac:dyDescent="0.2">
      <c r="G253" s="619"/>
    </row>
    <row r="254" spans="7:7" s="1" customFormat="1" x14ac:dyDescent="0.2">
      <c r="G254" s="619"/>
    </row>
    <row r="255" spans="7:7" s="1" customFormat="1" x14ac:dyDescent="0.2">
      <c r="G255" s="619"/>
    </row>
    <row r="256" spans="7:7" s="1" customFormat="1" x14ac:dyDescent="0.2">
      <c r="G256" s="619"/>
    </row>
    <row r="257" spans="7:7" s="1" customFormat="1" x14ac:dyDescent="0.2">
      <c r="G257" s="619"/>
    </row>
    <row r="258" spans="7:7" s="1" customFormat="1" x14ac:dyDescent="0.2">
      <c r="G258" s="619"/>
    </row>
    <row r="259" spans="7:7" s="1" customFormat="1" x14ac:dyDescent="0.2">
      <c r="G259" s="619"/>
    </row>
    <row r="260" spans="7:7" s="1" customFormat="1" x14ac:dyDescent="0.2">
      <c r="G260" s="619"/>
    </row>
    <row r="261" spans="7:7" s="1" customFormat="1" x14ac:dyDescent="0.2">
      <c r="G261" s="619"/>
    </row>
    <row r="262" spans="7:7" s="1" customFormat="1" x14ac:dyDescent="0.2">
      <c r="G262" s="619"/>
    </row>
    <row r="263" spans="7:7" s="1" customFormat="1" x14ac:dyDescent="0.2">
      <c r="G263" s="619"/>
    </row>
    <row r="264" spans="7:7" s="1" customFormat="1" x14ac:dyDescent="0.2">
      <c r="G264" s="619"/>
    </row>
    <row r="265" spans="7:7" s="1" customFormat="1" x14ac:dyDescent="0.2">
      <c r="G265" s="619"/>
    </row>
    <row r="266" spans="7:7" s="1" customFormat="1" x14ac:dyDescent="0.2">
      <c r="G266" s="619"/>
    </row>
    <row r="267" spans="7:7" s="1" customFormat="1" x14ac:dyDescent="0.2">
      <c r="G267" s="619"/>
    </row>
    <row r="268" spans="7:7" s="1" customFormat="1" x14ac:dyDescent="0.2">
      <c r="G268" s="619"/>
    </row>
    <row r="269" spans="7:7" s="1" customFormat="1" x14ac:dyDescent="0.2">
      <c r="G269" s="619"/>
    </row>
    <row r="270" spans="7:7" s="1" customFormat="1" x14ac:dyDescent="0.2">
      <c r="G270" s="619"/>
    </row>
    <row r="271" spans="7:7" s="1" customFormat="1" x14ac:dyDescent="0.2">
      <c r="G271" s="619"/>
    </row>
    <row r="272" spans="7:7" s="1" customFormat="1" x14ac:dyDescent="0.2">
      <c r="G272" s="619"/>
    </row>
    <row r="273" spans="7:7" s="1" customFormat="1" x14ac:dyDescent="0.2">
      <c r="G273" s="619"/>
    </row>
    <row r="274" spans="7:7" s="1" customFormat="1" x14ac:dyDescent="0.2">
      <c r="G274" s="619"/>
    </row>
    <row r="275" spans="7:7" s="1" customFormat="1" x14ac:dyDescent="0.2">
      <c r="G275" s="619"/>
    </row>
    <row r="276" spans="7:7" s="1" customFormat="1" x14ac:dyDescent="0.2">
      <c r="G276" s="619"/>
    </row>
    <row r="277" spans="7:7" s="1" customFormat="1" x14ac:dyDescent="0.2">
      <c r="G277" s="619"/>
    </row>
    <row r="278" spans="7:7" s="1" customFormat="1" x14ac:dyDescent="0.2">
      <c r="G278" s="619"/>
    </row>
    <row r="279" spans="7:7" s="1" customFormat="1" x14ac:dyDescent="0.2">
      <c r="G279" s="619"/>
    </row>
    <row r="280" spans="7:7" s="1" customFormat="1" x14ac:dyDescent="0.2">
      <c r="G280" s="619"/>
    </row>
    <row r="281" spans="7:7" s="1" customFormat="1" x14ac:dyDescent="0.2">
      <c r="G281" s="619"/>
    </row>
    <row r="282" spans="7:7" s="1" customFormat="1" x14ac:dyDescent="0.2">
      <c r="G282" s="619"/>
    </row>
    <row r="283" spans="7:7" s="1" customFormat="1" x14ac:dyDescent="0.2">
      <c r="G283" s="619"/>
    </row>
    <row r="284" spans="7:7" s="1" customFormat="1" x14ac:dyDescent="0.2">
      <c r="G284" s="619"/>
    </row>
    <row r="285" spans="7:7" s="1" customFormat="1" x14ac:dyDescent="0.2">
      <c r="G285" s="619"/>
    </row>
    <row r="286" spans="7:7" s="1" customFormat="1" x14ac:dyDescent="0.2">
      <c r="G286" s="619"/>
    </row>
    <row r="287" spans="7:7" s="1" customFormat="1" x14ac:dyDescent="0.2">
      <c r="G287" s="619"/>
    </row>
    <row r="288" spans="7:7" s="1" customFormat="1" x14ac:dyDescent="0.2">
      <c r="G288" s="619"/>
    </row>
    <row r="289" spans="7:7" s="1" customFormat="1" x14ac:dyDescent="0.2">
      <c r="G289" s="619"/>
    </row>
    <row r="290" spans="7:7" s="1" customFormat="1" x14ac:dyDescent="0.2">
      <c r="G290" s="619"/>
    </row>
    <row r="291" spans="7:7" s="1" customFormat="1" x14ac:dyDescent="0.2">
      <c r="G291" s="619"/>
    </row>
    <row r="292" spans="7:7" s="1" customFormat="1" x14ac:dyDescent="0.2">
      <c r="G292" s="619"/>
    </row>
    <row r="293" spans="7:7" s="1" customFormat="1" x14ac:dyDescent="0.2">
      <c r="G293" s="619"/>
    </row>
    <row r="294" spans="7:7" s="1" customFormat="1" x14ac:dyDescent="0.2">
      <c r="G294" s="619"/>
    </row>
    <row r="295" spans="7:7" s="1" customFormat="1" x14ac:dyDescent="0.2">
      <c r="G295" s="619"/>
    </row>
    <row r="296" spans="7:7" s="1" customFormat="1" x14ac:dyDescent="0.2">
      <c r="G296" s="619"/>
    </row>
    <row r="297" spans="7:7" s="1" customFormat="1" x14ac:dyDescent="0.2">
      <c r="G297" s="619"/>
    </row>
    <row r="298" spans="7:7" s="1" customFormat="1" x14ac:dyDescent="0.2">
      <c r="G298" s="619"/>
    </row>
    <row r="299" spans="7:7" s="1" customFormat="1" x14ac:dyDescent="0.2">
      <c r="G299" s="619"/>
    </row>
    <row r="300" spans="7:7" s="1" customFormat="1" x14ac:dyDescent="0.2">
      <c r="G300" s="619"/>
    </row>
    <row r="301" spans="7:7" s="1" customFormat="1" x14ac:dyDescent="0.2">
      <c r="G301" s="619"/>
    </row>
    <row r="302" spans="7:7" s="1" customFormat="1" x14ac:dyDescent="0.2">
      <c r="G302" s="619"/>
    </row>
    <row r="303" spans="7:7" s="1" customFormat="1" x14ac:dyDescent="0.2">
      <c r="G303" s="619"/>
    </row>
    <row r="304" spans="7:7" s="1" customFormat="1" x14ac:dyDescent="0.2">
      <c r="G304" s="619"/>
    </row>
    <row r="305" spans="7:7" s="1" customFormat="1" x14ac:dyDescent="0.2">
      <c r="G305" s="619"/>
    </row>
    <row r="306" spans="7:7" s="1" customFormat="1" x14ac:dyDescent="0.2">
      <c r="G306" s="619"/>
    </row>
    <row r="307" spans="7:7" s="1" customFormat="1" x14ac:dyDescent="0.2">
      <c r="G307" s="619"/>
    </row>
    <row r="308" spans="7:7" s="1" customFormat="1" x14ac:dyDescent="0.2">
      <c r="G308" s="619"/>
    </row>
    <row r="309" spans="7:7" s="1" customFormat="1" x14ac:dyDescent="0.2">
      <c r="G309" s="619"/>
    </row>
    <row r="310" spans="7:7" s="1" customFormat="1" x14ac:dyDescent="0.2">
      <c r="G310" s="619"/>
    </row>
    <row r="311" spans="7:7" s="1" customFormat="1" x14ac:dyDescent="0.2">
      <c r="G311" s="619"/>
    </row>
    <row r="312" spans="7:7" s="1" customFormat="1" x14ac:dyDescent="0.2">
      <c r="G312" s="619"/>
    </row>
    <row r="313" spans="7:7" s="1" customFormat="1" x14ac:dyDescent="0.2">
      <c r="G313" s="619"/>
    </row>
    <row r="314" spans="7:7" s="1" customFormat="1" x14ac:dyDescent="0.2">
      <c r="G314" s="619"/>
    </row>
    <row r="315" spans="7:7" s="1" customFormat="1" x14ac:dyDescent="0.2">
      <c r="G315" s="619"/>
    </row>
    <row r="316" spans="7:7" s="1" customFormat="1" x14ac:dyDescent="0.2">
      <c r="G316" s="619"/>
    </row>
    <row r="317" spans="7:7" s="1" customFormat="1" x14ac:dyDescent="0.2">
      <c r="G317" s="619"/>
    </row>
    <row r="318" spans="7:7" s="1" customFormat="1" x14ac:dyDescent="0.2">
      <c r="G318" s="619"/>
    </row>
    <row r="319" spans="7:7" s="1" customFormat="1" x14ac:dyDescent="0.2">
      <c r="G319" s="619"/>
    </row>
    <row r="320" spans="7:7" s="1" customFormat="1" x14ac:dyDescent="0.2">
      <c r="G320" s="619"/>
    </row>
    <row r="321" spans="7:7" s="1" customFormat="1" x14ac:dyDescent="0.2">
      <c r="G321" s="619"/>
    </row>
    <row r="322" spans="7:7" s="1" customFormat="1" x14ac:dyDescent="0.2">
      <c r="G322" s="619"/>
    </row>
    <row r="323" spans="7:7" s="1" customFormat="1" x14ac:dyDescent="0.2">
      <c r="G323" s="619"/>
    </row>
    <row r="324" spans="7:7" s="1" customFormat="1" x14ac:dyDescent="0.2">
      <c r="G324" s="619"/>
    </row>
    <row r="325" spans="7:7" s="1" customFormat="1" x14ac:dyDescent="0.2">
      <c r="G325" s="619"/>
    </row>
    <row r="326" spans="7:7" s="1" customFormat="1" x14ac:dyDescent="0.2">
      <c r="G326" s="619"/>
    </row>
    <row r="327" spans="7:7" s="1" customFormat="1" x14ac:dyDescent="0.2">
      <c r="G327" s="619"/>
    </row>
    <row r="328" spans="7:7" s="1" customFormat="1" x14ac:dyDescent="0.2">
      <c r="G328" s="619"/>
    </row>
    <row r="329" spans="7:7" s="1" customFormat="1" x14ac:dyDescent="0.2">
      <c r="G329" s="619"/>
    </row>
    <row r="330" spans="7:7" s="1" customFormat="1" x14ac:dyDescent="0.2">
      <c r="G330" s="619"/>
    </row>
    <row r="331" spans="7:7" s="1" customFormat="1" x14ac:dyDescent="0.2">
      <c r="G331" s="619"/>
    </row>
    <row r="332" spans="7:7" s="1" customFormat="1" x14ac:dyDescent="0.2">
      <c r="G332" s="619"/>
    </row>
    <row r="333" spans="7:7" s="1" customFormat="1" x14ac:dyDescent="0.2">
      <c r="G333" s="619"/>
    </row>
    <row r="334" spans="7:7" s="1" customFormat="1" x14ac:dyDescent="0.2">
      <c r="G334" s="619"/>
    </row>
    <row r="335" spans="7:7" s="1" customFormat="1" x14ac:dyDescent="0.2">
      <c r="G335" s="619"/>
    </row>
    <row r="336" spans="7:7" s="1" customFormat="1" x14ac:dyDescent="0.2">
      <c r="G336" s="619"/>
    </row>
    <row r="337" spans="7:7" s="1" customFormat="1" x14ac:dyDescent="0.2">
      <c r="G337" s="619"/>
    </row>
    <row r="338" spans="7:7" s="1" customFormat="1" x14ac:dyDescent="0.2">
      <c r="G338" s="619"/>
    </row>
  </sheetData>
  <mergeCells count="8">
    <mergeCell ref="A47:G47"/>
    <mergeCell ref="A48:I50"/>
    <mergeCell ref="A1:G2"/>
    <mergeCell ref="C3:D3"/>
    <mergeCell ref="E3:F3"/>
    <mergeCell ref="A3:A4"/>
    <mergeCell ref="B3:B4"/>
    <mergeCell ref="G3:I3"/>
  </mergeCells>
  <conditionalFormatting sqref="D38:G40 E41:G41">
    <cfRule type="cellIs" dxfId="22" priority="1" operator="between">
      <formula>0.00000001</formula>
      <formula>1</formula>
    </cfRule>
  </conditionalFormatting>
  <conditionalFormatting sqref="D25:H28">
    <cfRule type="cellIs" dxfId="21" priority="5" operator="between">
      <formula>0.00000001</formula>
      <formula>1</formula>
    </cfRule>
  </conditionalFormatting>
  <conditionalFormatting sqref="D33:H34">
    <cfRule type="cellIs" dxfId="20" priority="4" operator="between">
      <formula>0.00000001</formula>
      <formula>1</formula>
    </cfRule>
  </conditionalFormatting>
  <conditionalFormatting sqref="E29:G30">
    <cfRule type="cellIs" dxfId="19" priority="6" operator="between">
      <formula>0.00000001</formula>
      <formula>1</formula>
    </cfRule>
  </conditionalFormatting>
  <conditionalFormatting sqref="G41:G42 D42:E42">
    <cfRule type="cellIs" dxfId="18" priority="7" operator="between">
      <formula>0.00000001</formula>
      <formula>1</formula>
    </cfRule>
  </conditionalFormatting>
  <conditionalFormatting sqref="I5 I7:I8">
    <cfRule type="cellIs" dxfId="17" priority="34" operator="between">
      <formula>0.000001</formula>
      <formula>0.0999999999</formula>
    </cfRule>
  </conditionalFormatting>
  <conditionalFormatting sqref="I10:I42">
    <cfRule type="cellIs" dxfId="16" priority="1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6" t="s">
        <v>341</v>
      </c>
      <c r="B1" s="816"/>
      <c r="C1" s="816"/>
      <c r="D1" s="816"/>
      <c r="E1" s="816"/>
      <c r="F1" s="816"/>
      <c r="G1" s="1"/>
      <c r="H1" s="1"/>
      <c r="I1" s="1"/>
    </row>
    <row r="2" spans="1:12" x14ac:dyDescent="0.2">
      <c r="A2" s="817"/>
      <c r="B2" s="817"/>
      <c r="C2" s="817"/>
      <c r="D2" s="817"/>
      <c r="E2" s="817"/>
      <c r="F2" s="817"/>
      <c r="G2" s="10"/>
      <c r="H2" s="55" t="s">
        <v>467</v>
      </c>
      <c r="I2" s="1"/>
    </row>
    <row r="3" spans="1:12" x14ac:dyDescent="0.2">
      <c r="A3" s="11"/>
      <c r="B3" s="784">
        <f>INDICE!A3</f>
        <v>45108</v>
      </c>
      <c r="C3" s="785">
        <v>41671</v>
      </c>
      <c r="D3" s="785" t="s">
        <v>115</v>
      </c>
      <c r="E3" s="785"/>
      <c r="F3" s="785" t="s">
        <v>116</v>
      </c>
      <c r="G3" s="785"/>
      <c r="H3" s="785"/>
      <c r="I3" s="1"/>
    </row>
    <row r="4" spans="1:12" x14ac:dyDescent="0.2">
      <c r="A4" s="257"/>
      <c r="B4" s="82" t="s">
        <v>54</v>
      </c>
      <c r="C4" s="82" t="s">
        <v>421</v>
      </c>
      <c r="D4" s="82" t="s">
        <v>54</v>
      </c>
      <c r="E4" s="82" t="s">
        <v>421</v>
      </c>
      <c r="F4" s="82" t="s">
        <v>54</v>
      </c>
      <c r="G4" s="83" t="s">
        <v>421</v>
      </c>
      <c r="H4" s="83" t="s">
        <v>106</v>
      </c>
      <c r="I4" s="55"/>
    </row>
    <row r="5" spans="1:12" ht="14.1" customHeight="1" x14ac:dyDescent="0.2">
      <c r="A5" s="486" t="s">
        <v>329</v>
      </c>
      <c r="B5" s="230">
        <v>3312.1100999999999</v>
      </c>
      <c r="C5" s="673">
        <v>-2.4313197872542163</v>
      </c>
      <c r="D5" s="230">
        <v>36425.616050000019</v>
      </c>
      <c r="E5" s="231">
        <v>45.830289056595312</v>
      </c>
      <c r="F5" s="230">
        <v>54444.833980000025</v>
      </c>
      <c r="G5" s="231">
        <v>74.163267767390963</v>
      </c>
      <c r="H5" s="231">
        <v>65.87487241193422</v>
      </c>
      <c r="I5" s="1"/>
    </row>
    <row r="6" spans="1:12" x14ac:dyDescent="0.2">
      <c r="A6" s="3" t="s">
        <v>331</v>
      </c>
      <c r="B6" s="731">
        <v>840</v>
      </c>
      <c r="C6" s="441">
        <v>388.37209302325579</v>
      </c>
      <c r="D6" s="433">
        <v>5418</v>
      </c>
      <c r="E6" s="441">
        <v>2235.344827586207</v>
      </c>
      <c r="F6" s="433">
        <v>7067.77</v>
      </c>
      <c r="G6" s="441">
        <v>2946.4525862068963</v>
      </c>
      <c r="H6" s="736">
        <v>8.5515633523270083</v>
      </c>
      <c r="I6" s="1"/>
    </row>
    <row r="7" spans="1:12" x14ac:dyDescent="0.2">
      <c r="A7" s="3" t="s">
        <v>519</v>
      </c>
      <c r="B7" s="732">
        <v>461.14868000000001</v>
      </c>
      <c r="C7" s="441">
        <v>215.96361848203696</v>
      </c>
      <c r="D7" s="435">
        <v>4013.1566700000003</v>
      </c>
      <c r="E7" s="441">
        <v>286.590146769245</v>
      </c>
      <c r="F7" s="435">
        <v>8854.5697200000013</v>
      </c>
      <c r="G7" s="441">
        <v>152.19879171625905</v>
      </c>
      <c r="H7" s="737">
        <v>10.713480195051114</v>
      </c>
      <c r="I7" s="166"/>
      <c r="J7" s="166"/>
    </row>
    <row r="8" spans="1:12" x14ac:dyDescent="0.2">
      <c r="A8" s="3" t="s">
        <v>520</v>
      </c>
      <c r="B8" s="732">
        <v>2010.9614199999999</v>
      </c>
      <c r="C8" s="441">
        <v>-34.63890556009774</v>
      </c>
      <c r="D8" s="435">
        <v>26994.459380000026</v>
      </c>
      <c r="E8" s="441">
        <v>13.862257525703992</v>
      </c>
      <c r="F8" s="435">
        <v>38522.494260000021</v>
      </c>
      <c r="G8" s="441">
        <v>39.99091362988306</v>
      </c>
      <c r="H8" s="737">
        <v>46.6098288645561</v>
      </c>
      <c r="I8" s="166"/>
      <c r="J8" s="166"/>
    </row>
    <row r="9" spans="1:12" x14ac:dyDescent="0.2">
      <c r="A9" s="486" t="s">
        <v>696</v>
      </c>
      <c r="B9" s="415">
        <v>426.42279999999994</v>
      </c>
      <c r="C9" s="417">
        <v>-54.281417140249701</v>
      </c>
      <c r="D9" s="415">
        <v>12187.99235</v>
      </c>
      <c r="E9" s="417">
        <v>32.196582472152798</v>
      </c>
      <c r="F9" s="415">
        <v>28019.373780000005</v>
      </c>
      <c r="G9" s="417">
        <v>48.417874434224892</v>
      </c>
      <c r="H9" s="417">
        <v>33.901704494090815</v>
      </c>
      <c r="I9" s="166"/>
      <c r="J9" s="166"/>
    </row>
    <row r="10" spans="1:12" x14ac:dyDescent="0.2">
      <c r="A10" s="3" t="s">
        <v>333</v>
      </c>
      <c r="B10" s="731">
        <v>206.48174999999998</v>
      </c>
      <c r="C10" s="441">
        <v>-40.254750796454317</v>
      </c>
      <c r="D10" s="433">
        <v>3987.4333300000008</v>
      </c>
      <c r="E10" s="441">
        <v>294.46346358957271</v>
      </c>
      <c r="F10" s="433">
        <v>8153.1319899999999</v>
      </c>
      <c r="G10" s="441">
        <v>113.75314244542032</v>
      </c>
      <c r="H10" s="737">
        <v>9.8647840453734279</v>
      </c>
      <c r="I10" s="166"/>
      <c r="J10" s="166"/>
    </row>
    <row r="11" spans="1:12" x14ac:dyDescent="0.2">
      <c r="A11" s="3" t="s">
        <v>334</v>
      </c>
      <c r="B11" s="732">
        <v>90.655460000000005</v>
      </c>
      <c r="C11" s="442">
        <v>313.84567065438011</v>
      </c>
      <c r="D11" s="435">
        <v>928.91159999999991</v>
      </c>
      <c r="E11" s="441">
        <v>10.493813393160298</v>
      </c>
      <c r="F11" s="435">
        <v>1357.89446</v>
      </c>
      <c r="G11" s="442">
        <v>54.309171362505559</v>
      </c>
      <c r="H11" s="725">
        <v>1.6429680791061212</v>
      </c>
      <c r="I11" s="1"/>
      <c r="J11" s="441"/>
      <c r="L11" s="441"/>
    </row>
    <row r="12" spans="1:12" x14ac:dyDescent="0.2">
      <c r="A12" s="3" t="s">
        <v>335</v>
      </c>
      <c r="B12" s="731">
        <v>27.609919999999999</v>
      </c>
      <c r="C12" s="441">
        <v>57.606340348481702</v>
      </c>
      <c r="D12" s="433">
        <v>2456.5386899999999</v>
      </c>
      <c r="E12" s="441">
        <v>147.82734705119407</v>
      </c>
      <c r="F12" s="433">
        <v>4695.8443799999995</v>
      </c>
      <c r="G12" s="441">
        <v>236.65272352942063</v>
      </c>
      <c r="H12" s="737">
        <v>5.6816804604901874</v>
      </c>
      <c r="I12" s="166"/>
      <c r="J12" s="166"/>
    </row>
    <row r="13" spans="1:12" x14ac:dyDescent="0.2">
      <c r="A13" s="3" t="s">
        <v>336</v>
      </c>
      <c r="B13" s="735">
        <v>101.67567000000001</v>
      </c>
      <c r="C13" s="434" t="s">
        <v>142</v>
      </c>
      <c r="D13" s="433">
        <v>835.59603000000004</v>
      </c>
      <c r="E13" s="441">
        <v>-72.656149134097362</v>
      </c>
      <c r="F13" s="433">
        <v>4775.3964400000004</v>
      </c>
      <c r="G13" s="441">
        <v>-22.778710670063891</v>
      </c>
      <c r="H13" s="725">
        <v>5.7779335192199026</v>
      </c>
      <c r="I13" s="166"/>
      <c r="J13" s="166"/>
    </row>
    <row r="14" spans="1:12" x14ac:dyDescent="0.2">
      <c r="A14" s="3" t="s">
        <v>337</v>
      </c>
      <c r="B14" s="731">
        <v>0</v>
      </c>
      <c r="C14" s="434">
        <v>-100</v>
      </c>
      <c r="D14" s="433">
        <v>1060.96075</v>
      </c>
      <c r="E14" s="442">
        <v>3.4284081262446455</v>
      </c>
      <c r="F14" s="433">
        <v>1284.2595899999999</v>
      </c>
      <c r="G14" s="442">
        <v>19.6544201177357</v>
      </c>
      <c r="H14" s="737">
        <v>1.5538744532884496</v>
      </c>
      <c r="I14" s="1"/>
      <c r="J14" s="166"/>
    </row>
    <row r="15" spans="1:12" x14ac:dyDescent="0.2">
      <c r="A15" s="66" t="s">
        <v>338</v>
      </c>
      <c r="B15" s="731">
        <v>0</v>
      </c>
      <c r="C15" s="499">
        <v>-100</v>
      </c>
      <c r="D15" s="433">
        <v>2918.5519499999996</v>
      </c>
      <c r="E15" s="499">
        <v>27.161641899670901</v>
      </c>
      <c r="F15" s="433">
        <v>7752.84692</v>
      </c>
      <c r="G15" s="441">
        <v>40.13947144287372</v>
      </c>
      <c r="H15" s="737">
        <v>9.380463936612724</v>
      </c>
      <c r="I15" s="166"/>
      <c r="J15" s="166"/>
    </row>
    <row r="16" spans="1:12" x14ac:dyDescent="0.2">
      <c r="A16" s="486" t="s">
        <v>695</v>
      </c>
      <c r="B16" s="417">
        <v>22.900370000000002</v>
      </c>
      <c r="C16" s="664">
        <v>4.7811459211738336</v>
      </c>
      <c r="D16" s="415">
        <v>149.76613999999995</v>
      </c>
      <c r="E16" s="654">
        <v>-29.705739336137</v>
      </c>
      <c r="F16" s="415">
        <v>184.65664999999996</v>
      </c>
      <c r="G16" s="417">
        <v>-57.45237106758514</v>
      </c>
      <c r="H16" s="417">
        <v>0.22342309397497009</v>
      </c>
      <c r="I16" s="10"/>
      <c r="J16" s="166"/>
      <c r="L16" s="166"/>
    </row>
    <row r="17" spans="1:9" x14ac:dyDescent="0.2">
      <c r="A17" s="641" t="s">
        <v>114</v>
      </c>
      <c r="B17" s="61">
        <v>3761.43327</v>
      </c>
      <c r="C17" s="62">
        <v>-13.514610829307861</v>
      </c>
      <c r="D17" s="61">
        <v>48763.374540000026</v>
      </c>
      <c r="E17" s="62">
        <v>41.709753229351314</v>
      </c>
      <c r="F17" s="61">
        <v>82648.864410000024</v>
      </c>
      <c r="G17" s="62">
        <v>63.423240005132364</v>
      </c>
      <c r="H17" s="62">
        <v>100</v>
      </c>
      <c r="I17" s="1"/>
    </row>
    <row r="18" spans="1:9" x14ac:dyDescent="0.2">
      <c r="A18" s="133"/>
      <c r="B18" s="1"/>
      <c r="C18" s="10"/>
      <c r="D18" s="10"/>
      <c r="E18" s="10"/>
      <c r="F18" s="10"/>
      <c r="G18" s="10"/>
      <c r="H18" s="161"/>
      <c r="I18" s="1"/>
    </row>
    <row r="19" spans="1:9" x14ac:dyDescent="0.2">
      <c r="A19" s="133" t="s">
        <v>602</v>
      </c>
      <c r="B19" s="1"/>
      <c r="C19" s="1"/>
      <c r="D19" s="1"/>
      <c r="E19" s="1"/>
      <c r="F19" s="1"/>
      <c r="G19" s="1"/>
      <c r="H19" s="1"/>
      <c r="I19" s="1"/>
    </row>
    <row r="20" spans="1:9" ht="14.25" customHeight="1" x14ac:dyDescent="0.2">
      <c r="A20" s="133" t="s">
        <v>672</v>
      </c>
      <c r="B20" s="586"/>
      <c r="C20" s="586"/>
      <c r="D20" s="586"/>
      <c r="E20" s="586"/>
      <c r="F20" s="586"/>
      <c r="G20" s="586"/>
      <c r="H20" s="586"/>
      <c r="I20" s="1"/>
    </row>
    <row r="21" spans="1:9" x14ac:dyDescent="0.2">
      <c r="A21" s="432" t="s">
        <v>531</v>
      </c>
      <c r="B21" s="586"/>
      <c r="C21" s="586"/>
      <c r="D21" s="586"/>
      <c r="E21" s="586"/>
      <c r="F21" s="586"/>
      <c r="G21" s="586"/>
      <c r="H21" s="586"/>
      <c r="I21" s="1"/>
    </row>
    <row r="22" spans="1:9" s="1" customFormat="1" x14ac:dyDescent="0.2">
      <c r="A22" s="586"/>
      <c r="B22" s="586"/>
      <c r="C22" s="586"/>
      <c r="D22" s="586"/>
      <c r="E22" s="586"/>
      <c r="F22" s="586"/>
      <c r="G22" s="586"/>
      <c r="H22" s="586"/>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27" operator="between">
      <formula>0.0001</formula>
      <formula>0.4999999</formula>
    </cfRule>
  </conditionalFormatting>
  <conditionalFormatting sqref="B12:B13">
    <cfRule type="cellIs" dxfId="14" priority="20" operator="between">
      <formula>0.0001</formula>
      <formula>0.44999</formula>
    </cfRule>
  </conditionalFormatting>
  <conditionalFormatting sqref="C15:C16">
    <cfRule type="cellIs" dxfId="13" priority="3" operator="between">
      <formula>0</formula>
      <formula>0.5</formula>
    </cfRule>
    <cfRule type="cellIs" dxfId="12" priority="4" operator="between">
      <formula>0</formula>
      <formula>0.49</formula>
    </cfRule>
  </conditionalFormatting>
  <conditionalFormatting sqref="D7:D8">
    <cfRule type="cellIs" dxfId="11" priority="26" operator="between">
      <formula>0.0001</formula>
      <formula>0.4999999</formula>
    </cfRule>
  </conditionalFormatting>
  <conditionalFormatting sqref="H6">
    <cfRule type="cellIs" dxfId="10" priority="1" operator="between">
      <formula>0</formula>
      <formula>0.5</formula>
    </cfRule>
    <cfRule type="cellIs" dxfId="9"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6" t="s">
        <v>523</v>
      </c>
      <c r="B1" s="816"/>
      <c r="C1" s="816"/>
      <c r="D1" s="816"/>
      <c r="E1" s="816"/>
      <c r="F1" s="816"/>
      <c r="G1" s="1"/>
      <c r="H1" s="1"/>
    </row>
    <row r="2" spans="1:8" x14ac:dyDescent="0.2">
      <c r="A2" s="817"/>
      <c r="B2" s="817"/>
      <c r="C2" s="817"/>
      <c r="D2" s="817"/>
      <c r="E2" s="817"/>
      <c r="F2" s="817"/>
      <c r="G2" s="10"/>
      <c r="H2" s="55" t="s">
        <v>467</v>
      </c>
    </row>
    <row r="3" spans="1:8" x14ac:dyDescent="0.2">
      <c r="A3" s="11"/>
      <c r="B3" s="787">
        <f>INDICE!A3</f>
        <v>45108</v>
      </c>
      <c r="C3" s="787">
        <v>41671</v>
      </c>
      <c r="D3" s="786" t="s">
        <v>115</v>
      </c>
      <c r="E3" s="786"/>
      <c r="F3" s="786" t="s">
        <v>116</v>
      </c>
      <c r="G3" s="786"/>
      <c r="H3" s="786"/>
    </row>
    <row r="4" spans="1:8" x14ac:dyDescent="0.2">
      <c r="A4" s="257"/>
      <c r="B4" s="184" t="s">
        <v>54</v>
      </c>
      <c r="C4" s="185" t="s">
        <v>421</v>
      </c>
      <c r="D4" s="184" t="s">
        <v>54</v>
      </c>
      <c r="E4" s="185" t="s">
        <v>421</v>
      </c>
      <c r="F4" s="184" t="s">
        <v>54</v>
      </c>
      <c r="G4" s="186" t="s">
        <v>421</v>
      </c>
      <c r="H4" s="185" t="s">
        <v>471</v>
      </c>
    </row>
    <row r="5" spans="1:8" x14ac:dyDescent="0.2">
      <c r="A5" s="414" t="s">
        <v>114</v>
      </c>
      <c r="B5" s="61">
        <v>27940.715</v>
      </c>
      <c r="C5" s="679">
        <v>-13.703969446763587</v>
      </c>
      <c r="D5" s="61">
        <v>187640.25089999996</v>
      </c>
      <c r="E5" s="62">
        <v>-18.045849964231937</v>
      </c>
      <c r="F5" s="61">
        <v>336637.34446999995</v>
      </c>
      <c r="G5" s="62">
        <v>-15.982148574809063</v>
      </c>
      <c r="H5" s="62">
        <v>100</v>
      </c>
    </row>
    <row r="6" spans="1:8" x14ac:dyDescent="0.2">
      <c r="A6" s="643" t="s">
        <v>327</v>
      </c>
      <c r="B6" s="181">
        <v>7869.8687499999996</v>
      </c>
      <c r="C6" s="674">
        <v>14.628469759142753</v>
      </c>
      <c r="D6" s="181">
        <v>29490.522709999976</v>
      </c>
      <c r="E6" s="155">
        <v>-35.902037543083559</v>
      </c>
      <c r="F6" s="181">
        <v>67657.841889999952</v>
      </c>
      <c r="G6" s="155">
        <v>-40.031085740848553</v>
      </c>
      <c r="H6" s="155">
        <v>20.098139140361894</v>
      </c>
    </row>
    <row r="7" spans="1:8" x14ac:dyDescent="0.2">
      <c r="A7" s="643" t="s">
        <v>328</v>
      </c>
      <c r="B7" s="181">
        <v>20070.846249999999</v>
      </c>
      <c r="C7" s="155">
        <v>-21.328461553189047</v>
      </c>
      <c r="D7" s="181">
        <v>158149.72818999997</v>
      </c>
      <c r="E7" s="155">
        <v>-13.555328638507543</v>
      </c>
      <c r="F7" s="181">
        <v>268979.50258000003</v>
      </c>
      <c r="G7" s="155">
        <v>-6.5563428650891025</v>
      </c>
      <c r="H7" s="155">
        <v>79.90186085963812</v>
      </c>
    </row>
    <row r="8" spans="1:8" x14ac:dyDescent="0.2">
      <c r="A8" s="473" t="s">
        <v>603</v>
      </c>
      <c r="B8" s="409">
        <v>3795.3942499999998</v>
      </c>
      <c r="C8" s="410">
        <v>-39.063603682628639</v>
      </c>
      <c r="D8" s="409">
        <v>18997.865909999979</v>
      </c>
      <c r="E8" s="412">
        <v>-70.690079689446989</v>
      </c>
      <c r="F8" s="411">
        <v>49018.172720000002</v>
      </c>
      <c r="G8" s="412">
        <v>-56.480989022090988</v>
      </c>
      <c r="H8" s="412">
        <v>14.561121493271626</v>
      </c>
    </row>
    <row r="9" spans="1:8" x14ac:dyDescent="0.2">
      <c r="A9" s="682" t="s">
        <v>604</v>
      </c>
      <c r="B9" s="683">
        <v>24145.320749999999</v>
      </c>
      <c r="C9" s="684">
        <v>-7.6636063888484482</v>
      </c>
      <c r="D9" s="683">
        <v>168642.38498999999</v>
      </c>
      <c r="E9" s="685">
        <v>2.7427598484827271</v>
      </c>
      <c r="F9" s="686">
        <v>287619.17174999998</v>
      </c>
      <c r="G9" s="685">
        <v>-0.14518708719470305</v>
      </c>
      <c r="H9" s="685">
        <v>85.438878506728386</v>
      </c>
    </row>
    <row r="10" spans="1:8" x14ac:dyDescent="0.2">
      <c r="A10" s="15"/>
      <c r="B10" s="15"/>
      <c r="C10" s="428"/>
      <c r="D10" s="1"/>
      <c r="E10" s="1"/>
      <c r="F10" s="1"/>
      <c r="G10" s="1"/>
      <c r="H10" s="161" t="s">
        <v>220</v>
      </c>
    </row>
    <row r="11" spans="1:8" x14ac:dyDescent="0.2">
      <c r="A11" s="133" t="s">
        <v>574</v>
      </c>
      <c r="B11" s="1"/>
      <c r="C11" s="1"/>
      <c r="D11" s="1"/>
      <c r="E11" s="1"/>
      <c r="F11" s="1"/>
      <c r="G11" s="1"/>
      <c r="H11" s="1"/>
    </row>
    <row r="12" spans="1:8" x14ac:dyDescent="0.2">
      <c r="A12" s="432" t="s">
        <v>532</v>
      </c>
      <c r="B12" s="1"/>
      <c r="C12" s="1"/>
      <c r="D12" s="1"/>
      <c r="E12" s="1"/>
      <c r="F12" s="1"/>
      <c r="G12" s="1"/>
      <c r="H12" s="1"/>
    </row>
    <row r="13" spans="1:8" x14ac:dyDescent="0.2">
      <c r="A13" s="824"/>
      <c r="B13" s="824"/>
      <c r="C13" s="824"/>
      <c r="D13" s="824"/>
      <c r="E13" s="824"/>
      <c r="F13" s="824"/>
      <c r="G13" s="824"/>
      <c r="H13" s="824"/>
    </row>
    <row r="14" spans="1:8" s="1" customFormat="1" x14ac:dyDescent="0.2">
      <c r="A14" s="824"/>
      <c r="B14" s="824"/>
      <c r="C14" s="824"/>
      <c r="D14" s="824"/>
      <c r="E14" s="824"/>
      <c r="F14" s="824"/>
      <c r="G14" s="824"/>
      <c r="H14" s="824"/>
    </row>
    <row r="15" spans="1:8" s="1" customFormat="1" x14ac:dyDescent="0.2">
      <c r="D15" s="166"/>
    </row>
    <row r="16" spans="1:8" s="1" customFormat="1" x14ac:dyDescent="0.2">
      <c r="D16" s="166"/>
    </row>
    <row r="17" spans="4:4" s="1" customFormat="1" x14ac:dyDescent="0.2">
      <c r="D17" s="166"/>
    </row>
    <row r="18" spans="4:4" s="1" customFormat="1" x14ac:dyDescent="0.2">
      <c r="D18" s="645"/>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7">
        <f>INDICE!A3</f>
        <v>45108</v>
      </c>
      <c r="C3" s="786">
        <v>41671</v>
      </c>
      <c r="D3" s="786" t="s">
        <v>115</v>
      </c>
      <c r="E3" s="786"/>
      <c r="F3" s="786" t="s">
        <v>116</v>
      </c>
      <c r="G3" s="786"/>
      <c r="H3" s="786"/>
    </row>
    <row r="4" spans="1:8" ht="25.5" x14ac:dyDescent="0.2">
      <c r="A4" s="66"/>
      <c r="B4" s="184" t="s">
        <v>54</v>
      </c>
      <c r="C4" s="185" t="s">
        <v>421</v>
      </c>
      <c r="D4" s="184" t="s">
        <v>54</v>
      </c>
      <c r="E4" s="185" t="s">
        <v>421</v>
      </c>
      <c r="F4" s="184" t="s">
        <v>54</v>
      </c>
      <c r="G4" s="186" t="s">
        <v>421</v>
      </c>
      <c r="H4" s="185" t="s">
        <v>106</v>
      </c>
    </row>
    <row r="5" spans="1:8" ht="15" x14ac:dyDescent="0.25">
      <c r="A5" s="505" t="s">
        <v>346</v>
      </c>
      <c r="B5" s="578">
        <v>4.6666474554560002</v>
      </c>
      <c r="C5" s="441">
        <v>-5.6531241149475147</v>
      </c>
      <c r="D5" s="506">
        <v>32.131392853728002</v>
      </c>
      <c r="E5" s="507">
        <v>1.775641112092772</v>
      </c>
      <c r="F5" s="508">
        <v>57.336941718336007</v>
      </c>
      <c r="G5" s="507">
        <v>26.082447747727048</v>
      </c>
      <c r="H5" s="579">
        <v>10.769633650502408</v>
      </c>
    </row>
    <row r="6" spans="1:8" ht="15" x14ac:dyDescent="0.25">
      <c r="A6" s="505" t="s">
        <v>347</v>
      </c>
      <c r="B6" s="578">
        <v>0</v>
      </c>
      <c r="C6" s="521" t="s">
        <v>142</v>
      </c>
      <c r="D6" s="509">
        <v>0</v>
      </c>
      <c r="E6" s="512" t="s">
        <v>142</v>
      </c>
      <c r="F6" s="509">
        <v>0</v>
      </c>
      <c r="G6" s="512">
        <v>-100</v>
      </c>
      <c r="H6" s="580">
        <v>0</v>
      </c>
    </row>
    <row r="7" spans="1:8" ht="15" x14ac:dyDescent="0.25">
      <c r="A7" s="505" t="s">
        <v>525</v>
      </c>
      <c r="B7" s="578">
        <v>26.818000000000001</v>
      </c>
      <c r="C7" s="521">
        <v>4.5454545454545467</v>
      </c>
      <c r="D7" s="509">
        <v>124.762</v>
      </c>
      <c r="E7" s="521">
        <v>-26.712328767123282</v>
      </c>
      <c r="F7" s="511">
        <v>278.67399999999998</v>
      </c>
      <c r="G7" s="510">
        <v>-10.820895522388065</v>
      </c>
      <c r="H7" s="581">
        <v>52.343511843784597</v>
      </c>
    </row>
    <row r="8" spans="1:8" ht="15" x14ac:dyDescent="0.25">
      <c r="A8" s="505" t="s">
        <v>535</v>
      </c>
      <c r="B8" s="578">
        <v>25.423839999999998</v>
      </c>
      <c r="C8" s="521">
        <v>71.768659454193255</v>
      </c>
      <c r="D8" s="590">
        <v>123.31914999999999</v>
      </c>
      <c r="E8" s="512">
        <v>63.491950696999908</v>
      </c>
      <c r="F8" s="511">
        <v>196.3836</v>
      </c>
      <c r="G8" s="512">
        <v>66.154314746580823</v>
      </c>
      <c r="H8" s="581">
        <v>36.886854505712975</v>
      </c>
    </row>
    <row r="9" spans="1:8" x14ac:dyDescent="0.2">
      <c r="A9" s="513" t="s">
        <v>186</v>
      </c>
      <c r="B9" s="514">
        <v>56.908487455455997</v>
      </c>
      <c r="C9" s="515">
        <v>25.350538055083057</v>
      </c>
      <c r="D9" s="516">
        <v>280.21254285372805</v>
      </c>
      <c r="E9" s="515">
        <v>1.0739853960529031</v>
      </c>
      <c r="F9" s="516">
        <v>532.39454171833609</v>
      </c>
      <c r="G9" s="515">
        <v>10.27000976760171</v>
      </c>
      <c r="H9" s="515">
        <v>100</v>
      </c>
    </row>
    <row r="10" spans="1:8" x14ac:dyDescent="0.2">
      <c r="A10" s="561" t="s">
        <v>247</v>
      </c>
      <c r="B10" s="501">
        <f>B9/'Consumo de gas natural'!B8*100</f>
        <v>0.21913981871505331</v>
      </c>
      <c r="C10" s="75"/>
      <c r="D10" s="97">
        <f>D9/'Consumo de gas natural'!D8*100</f>
        <v>0.14589233441987437</v>
      </c>
      <c r="E10" s="75"/>
      <c r="F10" s="97">
        <f>F9/'Consumo de gas natural'!F8*100</f>
        <v>0.16045813839584477</v>
      </c>
      <c r="G10" s="190"/>
      <c r="H10" s="502"/>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2"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31759.056757455455</v>
      </c>
      <c r="C4" s="236"/>
      <c r="D4" s="145" t="s">
        <v>352</v>
      </c>
      <c r="E4" s="171">
        <v>3761.43327</v>
      </c>
    </row>
    <row r="5" spans="1:5" x14ac:dyDescent="0.2">
      <c r="A5" s="18" t="s">
        <v>353</v>
      </c>
      <c r="B5" s="237">
        <v>56.908487455455997</v>
      </c>
      <c r="C5" s="236"/>
      <c r="D5" s="18" t="s">
        <v>354</v>
      </c>
      <c r="E5" s="238">
        <v>3761.43327</v>
      </c>
    </row>
    <row r="6" spans="1:5" x14ac:dyDescent="0.2">
      <c r="A6" s="18" t="s">
        <v>355</v>
      </c>
      <c r="B6" s="237">
        <v>20520.169419999998</v>
      </c>
      <c r="C6" s="236"/>
      <c r="D6" s="145" t="s">
        <v>357</v>
      </c>
      <c r="E6" s="171">
        <v>25969.030999999999</v>
      </c>
    </row>
    <row r="7" spans="1:5" x14ac:dyDescent="0.2">
      <c r="A7" s="18" t="s">
        <v>356</v>
      </c>
      <c r="B7" s="237">
        <v>11181.97885</v>
      </c>
      <c r="C7" s="236"/>
      <c r="D7" s="18" t="s">
        <v>358</v>
      </c>
      <c r="E7" s="238">
        <v>14969.087</v>
      </c>
    </row>
    <row r="8" spans="1:5" x14ac:dyDescent="0.2">
      <c r="A8" s="443"/>
      <c r="B8" s="444"/>
      <c r="C8" s="236"/>
      <c r="D8" s="18" t="s">
        <v>359</v>
      </c>
      <c r="E8" s="238">
        <v>10236.808999999999</v>
      </c>
    </row>
    <row r="9" spans="1:5" x14ac:dyDescent="0.2">
      <c r="A9" s="145" t="s">
        <v>256</v>
      </c>
      <c r="B9" s="171">
        <v>-1755</v>
      </c>
      <c r="C9" s="236"/>
      <c r="D9" s="18" t="s">
        <v>360</v>
      </c>
      <c r="E9" s="238">
        <v>763.13499999999999</v>
      </c>
    </row>
    <row r="10" spans="1:5" x14ac:dyDescent="0.2">
      <c r="A10" s="18"/>
      <c r="B10" s="237"/>
      <c r="C10" s="236"/>
      <c r="D10" s="145" t="s">
        <v>361</v>
      </c>
      <c r="E10" s="171">
        <v>273.59248745545619</v>
      </c>
    </row>
    <row r="11" spans="1:5" x14ac:dyDescent="0.2">
      <c r="A11" s="173" t="s">
        <v>114</v>
      </c>
      <c r="B11" s="174">
        <v>30004.056757455455</v>
      </c>
      <c r="C11" s="236"/>
      <c r="D11" s="173" t="s">
        <v>114</v>
      </c>
      <c r="E11" s="174">
        <v>30004.056757455455</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4" t="s">
        <v>492</v>
      </c>
      <c r="B1" s="774"/>
      <c r="C1" s="774"/>
      <c r="D1" s="774"/>
      <c r="E1" s="774"/>
      <c r="F1" s="192"/>
    </row>
    <row r="2" spans="1:8" x14ac:dyDescent="0.2">
      <c r="A2" s="775"/>
      <c r="B2" s="775"/>
      <c r="C2" s="775"/>
      <c r="D2" s="775"/>
      <c r="E2" s="775"/>
      <c r="H2" s="55" t="s">
        <v>362</v>
      </c>
    </row>
    <row r="3" spans="1:8" x14ac:dyDescent="0.2">
      <c r="A3" s="56"/>
      <c r="B3" s="56"/>
      <c r="C3" s="627" t="s">
        <v>491</v>
      </c>
      <c r="D3" s="627" t="s">
        <v>583</v>
      </c>
      <c r="E3" s="627" t="s">
        <v>635</v>
      </c>
      <c r="F3" s="627" t="s">
        <v>583</v>
      </c>
      <c r="G3" s="627" t="s">
        <v>634</v>
      </c>
      <c r="H3" s="627" t="s">
        <v>583</v>
      </c>
    </row>
    <row r="4" spans="1:8" ht="15" x14ac:dyDescent="0.25">
      <c r="A4" s="642">
        <v>2018</v>
      </c>
      <c r="B4" s="561" t="s">
        <v>509</v>
      </c>
      <c r="C4" s="631" t="s">
        <v>509</v>
      </c>
      <c r="D4" s="631" t="s">
        <v>509</v>
      </c>
      <c r="E4" s="631" t="s">
        <v>509</v>
      </c>
      <c r="F4" s="631" t="s">
        <v>509</v>
      </c>
      <c r="G4" s="631" t="s">
        <v>509</v>
      </c>
      <c r="H4" s="631" t="s">
        <v>509</v>
      </c>
    </row>
    <row r="5" spans="1:8" ht="15" x14ac:dyDescent="0.25">
      <c r="A5" s="670" t="s">
        <v>509</v>
      </c>
      <c r="B5" s="18" t="s">
        <v>656</v>
      </c>
      <c r="C5" s="239">
        <v>8.8592170699999997</v>
      </c>
      <c r="D5" s="445">
        <v>3.0046016535790225</v>
      </c>
      <c r="E5" s="239">
        <v>6.9771830700000006</v>
      </c>
      <c r="F5" s="445">
        <v>3.8462390438376182</v>
      </c>
      <c r="G5" s="239" t="s">
        <v>142</v>
      </c>
      <c r="H5" s="445" t="s">
        <v>142</v>
      </c>
    </row>
    <row r="6" spans="1:8" ht="15" x14ac:dyDescent="0.25">
      <c r="A6" s="670" t="s">
        <v>509</v>
      </c>
      <c r="B6" s="18" t="s">
        <v>655</v>
      </c>
      <c r="C6" s="239">
        <v>9.4778791799999986</v>
      </c>
      <c r="D6" s="445">
        <v>6.9832594134641628</v>
      </c>
      <c r="E6" s="239">
        <v>7.5958451799999995</v>
      </c>
      <c r="F6" s="445">
        <v>8.8669324538735204</v>
      </c>
      <c r="G6" s="239" t="s">
        <v>142</v>
      </c>
      <c r="H6" s="445" t="s">
        <v>142</v>
      </c>
    </row>
    <row r="7" spans="1:8" ht="15" x14ac:dyDescent="0.25">
      <c r="A7" s="642">
        <v>2019</v>
      </c>
      <c r="B7" s="561" t="s">
        <v>509</v>
      </c>
      <c r="C7" s="631" t="s">
        <v>509</v>
      </c>
      <c r="D7" s="631" t="s">
        <v>509</v>
      </c>
      <c r="E7" s="631" t="s">
        <v>509</v>
      </c>
      <c r="F7" s="631" t="s">
        <v>509</v>
      </c>
      <c r="G7" s="631" t="s">
        <v>509</v>
      </c>
      <c r="H7" s="631" t="s">
        <v>509</v>
      </c>
    </row>
    <row r="8" spans="1:8" ht="15" x14ac:dyDescent="0.25">
      <c r="A8" s="670" t="s">
        <v>509</v>
      </c>
      <c r="B8" s="18" t="s">
        <v>653</v>
      </c>
      <c r="C8" s="239">
        <v>9.1141193000000005</v>
      </c>
      <c r="D8" s="445">
        <v>-3.8379881521131418</v>
      </c>
      <c r="E8" s="239">
        <v>7.2296652999999997</v>
      </c>
      <c r="F8" s="445">
        <v>-4.8207917792237023</v>
      </c>
      <c r="G8" s="239" t="s">
        <v>142</v>
      </c>
      <c r="H8" s="445" t="s">
        <v>142</v>
      </c>
    </row>
    <row r="9" spans="1:8" ht="15" x14ac:dyDescent="0.25">
      <c r="A9" s="670" t="s">
        <v>509</v>
      </c>
      <c r="B9" s="18" t="s">
        <v>654</v>
      </c>
      <c r="C9" s="239">
        <v>8.6282825199999991</v>
      </c>
      <c r="D9" s="445">
        <v>-5.3305949155175245</v>
      </c>
      <c r="E9" s="239">
        <v>6.7438285199999992</v>
      </c>
      <c r="F9" s="445">
        <v>-6.7200452557603256</v>
      </c>
      <c r="G9" s="239" t="s">
        <v>142</v>
      </c>
      <c r="H9" s="445" t="s">
        <v>142</v>
      </c>
    </row>
    <row r="10" spans="1:8" ht="15" x14ac:dyDescent="0.25">
      <c r="A10" s="642">
        <v>2020</v>
      </c>
      <c r="B10" s="561" t="s">
        <v>509</v>
      </c>
      <c r="C10" s="631" t="s">
        <v>509</v>
      </c>
      <c r="D10" s="631" t="s">
        <v>509</v>
      </c>
      <c r="E10" s="631" t="s">
        <v>509</v>
      </c>
      <c r="F10" s="631" t="s">
        <v>509</v>
      </c>
      <c r="G10" s="631" t="s">
        <v>509</v>
      </c>
      <c r="H10" s="631" t="s">
        <v>509</v>
      </c>
    </row>
    <row r="11" spans="1:8" ht="15" x14ac:dyDescent="0.25">
      <c r="A11" s="670" t="s">
        <v>509</v>
      </c>
      <c r="B11" s="18" t="s">
        <v>653</v>
      </c>
      <c r="C11" s="239">
        <v>8.3495372399999983</v>
      </c>
      <c r="D11" s="445">
        <v>-3.2305998250970669</v>
      </c>
      <c r="E11" s="239">
        <v>6.4662932399999997</v>
      </c>
      <c r="F11" s="445">
        <v>-4.1153964573227242</v>
      </c>
      <c r="G11" s="239" t="s">
        <v>142</v>
      </c>
      <c r="H11" s="445" t="s">
        <v>142</v>
      </c>
    </row>
    <row r="12" spans="1:8" ht="15" x14ac:dyDescent="0.25">
      <c r="A12" s="670" t="s">
        <v>509</v>
      </c>
      <c r="B12" s="18" t="s">
        <v>656</v>
      </c>
      <c r="C12" s="239">
        <v>7.9797079999999987</v>
      </c>
      <c r="D12" s="445">
        <v>-4.4293381701235424</v>
      </c>
      <c r="E12" s="239">
        <v>6.0964640000000001</v>
      </c>
      <c r="F12" s="445">
        <v>-5.7193391371777569</v>
      </c>
      <c r="G12" s="239" t="s">
        <v>142</v>
      </c>
      <c r="H12" s="445" t="s">
        <v>142</v>
      </c>
    </row>
    <row r="13" spans="1:8" ht="15" x14ac:dyDescent="0.25">
      <c r="A13" s="670" t="s">
        <v>509</v>
      </c>
      <c r="B13" s="18" t="s">
        <v>655</v>
      </c>
      <c r="C13" s="239">
        <v>7.7840267999999995</v>
      </c>
      <c r="D13" s="445">
        <v>-2.452235094316725</v>
      </c>
      <c r="E13" s="239">
        <v>5.7697397999999991</v>
      </c>
      <c r="F13" s="445">
        <v>-5.3592410288980794</v>
      </c>
      <c r="G13" s="239" t="s">
        <v>142</v>
      </c>
      <c r="H13" s="445" t="s">
        <v>142</v>
      </c>
    </row>
    <row r="14" spans="1:8" ht="15" x14ac:dyDescent="0.25">
      <c r="A14" s="642">
        <v>2021</v>
      </c>
      <c r="B14" s="561" t="s">
        <v>509</v>
      </c>
      <c r="C14" s="631" t="s">
        <v>509</v>
      </c>
      <c r="D14" s="631" t="s">
        <v>509</v>
      </c>
      <c r="E14" s="631" t="s">
        <v>509</v>
      </c>
      <c r="F14" s="631" t="s">
        <v>509</v>
      </c>
      <c r="G14" s="631" t="s">
        <v>509</v>
      </c>
      <c r="H14" s="631" t="s">
        <v>509</v>
      </c>
    </row>
    <row r="15" spans="1:8" ht="15" x14ac:dyDescent="0.25">
      <c r="A15" s="670" t="s">
        <v>509</v>
      </c>
      <c r="B15" s="18" t="s">
        <v>653</v>
      </c>
      <c r="C15" s="239">
        <v>8.1517022399999988</v>
      </c>
      <c r="D15" s="445">
        <v>4.7234606129567709</v>
      </c>
      <c r="E15" s="239">
        <v>6.1374152400000002</v>
      </c>
      <c r="F15" s="445">
        <v>6.3724787034590564</v>
      </c>
      <c r="G15" s="239" t="s">
        <v>142</v>
      </c>
      <c r="H15" s="445" t="s">
        <v>142</v>
      </c>
    </row>
    <row r="16" spans="1:8" s="1" customFormat="1" ht="15" x14ac:dyDescent="0.25">
      <c r="A16" s="670" t="s">
        <v>509</v>
      </c>
      <c r="B16" s="18" t="s">
        <v>656</v>
      </c>
      <c r="C16" s="239">
        <v>8.3919162799999985</v>
      </c>
      <c r="D16" s="445">
        <v>2.9467960547096692</v>
      </c>
      <c r="E16" s="239">
        <v>6.3776292799999998</v>
      </c>
      <c r="F16" s="445">
        <v>3.9139284308877831</v>
      </c>
      <c r="G16" s="239" t="s">
        <v>142</v>
      </c>
      <c r="H16" s="445" t="s">
        <v>142</v>
      </c>
    </row>
    <row r="17" spans="1:8" s="1" customFormat="1" ht="15" x14ac:dyDescent="0.25">
      <c r="A17" s="670" t="s">
        <v>509</v>
      </c>
      <c r="B17" s="18" t="s">
        <v>655</v>
      </c>
      <c r="C17" s="239">
        <v>8.3238000000000003</v>
      </c>
      <c r="D17" s="445">
        <v>-0.81</v>
      </c>
      <c r="E17" s="239">
        <v>7.1341999999999999</v>
      </c>
      <c r="F17" s="445">
        <v>11.86</v>
      </c>
      <c r="G17" s="239">
        <v>6.7427999999999999</v>
      </c>
      <c r="H17" s="445" t="s">
        <v>142</v>
      </c>
    </row>
    <row r="18" spans="1:8" s="1" customFormat="1" ht="15" x14ac:dyDescent="0.25">
      <c r="A18" s="642">
        <v>2022</v>
      </c>
      <c r="B18" s="561" t="s">
        <v>509</v>
      </c>
      <c r="C18" s="631" t="s">
        <v>509</v>
      </c>
      <c r="D18" s="631" t="s">
        <v>509</v>
      </c>
      <c r="E18" s="631" t="s">
        <v>509</v>
      </c>
      <c r="F18" s="631" t="s">
        <v>509</v>
      </c>
      <c r="G18" s="631" t="s">
        <v>509</v>
      </c>
      <c r="H18" s="631" t="s">
        <v>509</v>
      </c>
    </row>
    <row r="19" spans="1:8" s="1" customFormat="1" ht="15" x14ac:dyDescent="0.25">
      <c r="A19" s="670" t="s">
        <v>509</v>
      </c>
      <c r="B19" s="18" t="s">
        <v>653</v>
      </c>
      <c r="C19" s="239">
        <v>8.7993390099999989</v>
      </c>
      <c r="D19" s="445">
        <v>5.712735698136596</v>
      </c>
      <c r="E19" s="239">
        <v>7.6110379399999983</v>
      </c>
      <c r="F19" s="445">
        <v>6.6834530348602481</v>
      </c>
      <c r="G19" s="239">
        <v>7.2198340499999993</v>
      </c>
      <c r="H19" s="445">
        <v>7.0746595149630291</v>
      </c>
    </row>
    <row r="20" spans="1:8" s="1" customFormat="1" ht="15" x14ac:dyDescent="0.25">
      <c r="A20" s="670" t="s">
        <v>509</v>
      </c>
      <c r="B20" s="18" t="s">
        <v>654</v>
      </c>
      <c r="C20" s="239">
        <v>9.3430694499999998</v>
      </c>
      <c r="D20" s="445">
        <v>6.1792191365974087</v>
      </c>
      <c r="E20" s="239">
        <v>8.154769589999999</v>
      </c>
      <c r="F20" s="445">
        <v>7.1439881693718217</v>
      </c>
      <c r="G20" s="239">
        <v>7.7635644899999985</v>
      </c>
      <c r="H20" s="445">
        <v>7.5310656205456574</v>
      </c>
    </row>
    <row r="21" spans="1:8" s="1" customFormat="1" ht="15" x14ac:dyDescent="0.25">
      <c r="A21" s="670" t="s">
        <v>509</v>
      </c>
      <c r="B21" s="18" t="s">
        <v>656</v>
      </c>
      <c r="C21" s="239">
        <v>9.9683611499999998</v>
      </c>
      <c r="D21" s="445">
        <v>6.692572535677769</v>
      </c>
      <c r="E21" s="239">
        <v>8.780061289999999</v>
      </c>
      <c r="F21" s="445">
        <v>7.6678034014201994</v>
      </c>
      <c r="G21" s="239">
        <v>8.3888561899999985</v>
      </c>
      <c r="H21" s="445">
        <v>8.0541831114485927</v>
      </c>
    </row>
    <row r="22" spans="1:8" s="1" customFormat="1" ht="15" x14ac:dyDescent="0.25">
      <c r="A22" s="705" t="s">
        <v>509</v>
      </c>
      <c r="B22" s="443" t="s">
        <v>655</v>
      </c>
      <c r="C22" s="706">
        <v>9.0315361499999991</v>
      </c>
      <c r="D22" s="707">
        <v>-9.3979841410541258</v>
      </c>
      <c r="E22" s="706">
        <v>8.1181600500000002</v>
      </c>
      <c r="F22" s="707">
        <v>-7.5386858717474725</v>
      </c>
      <c r="G22" s="706">
        <v>7.8286649000000006</v>
      </c>
      <c r="H22" s="707">
        <v>-6.6778029961674434</v>
      </c>
    </row>
    <row r="23" spans="1:8" s="1" customFormat="1" ht="15" x14ac:dyDescent="0.25">
      <c r="A23" s="642">
        <v>2023</v>
      </c>
      <c r="B23" s="561" t="s">
        <v>509</v>
      </c>
      <c r="C23" s="631" t="s">
        <v>509</v>
      </c>
      <c r="D23" s="631" t="s">
        <v>509</v>
      </c>
      <c r="E23" s="631" t="s">
        <v>509</v>
      </c>
      <c r="F23" s="631" t="s">
        <v>509</v>
      </c>
      <c r="G23" s="631" t="s">
        <v>509</v>
      </c>
      <c r="H23" s="631" t="s">
        <v>509</v>
      </c>
    </row>
    <row r="24" spans="1:8" s="1" customFormat="1" ht="15" x14ac:dyDescent="0.25">
      <c r="A24" s="670" t="s">
        <v>509</v>
      </c>
      <c r="B24" s="18" t="s">
        <v>653</v>
      </c>
      <c r="C24" s="239">
        <v>9.7491355500000001</v>
      </c>
      <c r="D24" s="445">
        <v>7.9454855528646817</v>
      </c>
      <c r="E24" s="239">
        <v>8.8357594499999994</v>
      </c>
      <c r="F24" s="445">
        <v>8.839434004506959</v>
      </c>
      <c r="G24" s="239">
        <v>8.5462643000000007</v>
      </c>
      <c r="H24" s="445">
        <v>9.1663062497412557</v>
      </c>
    </row>
    <row r="25" spans="1:8" s="1" customFormat="1" ht="15" x14ac:dyDescent="0.25">
      <c r="A25" s="670"/>
      <c r="B25" s="18" t="s">
        <v>654</v>
      </c>
      <c r="C25" s="239">
        <v>7.0454401499999992</v>
      </c>
      <c r="D25" s="445">
        <v>-27.732668051784355</v>
      </c>
      <c r="E25" s="239">
        <v>6.1357264500000008</v>
      </c>
      <c r="F25" s="445">
        <v>-30.558018416854917</v>
      </c>
      <c r="G25" s="239">
        <v>5.8467167500000006</v>
      </c>
      <c r="H25" s="445">
        <v>-31.58745687282337</v>
      </c>
    </row>
    <row r="26" spans="1:8" s="1" customFormat="1" ht="15" x14ac:dyDescent="0.25">
      <c r="A26" s="705" t="s">
        <v>509</v>
      </c>
      <c r="B26" s="443" t="s">
        <v>656</v>
      </c>
      <c r="C26" s="706">
        <v>6.8701930500000001</v>
      </c>
      <c r="D26" s="707">
        <v>-2.4873832758340741</v>
      </c>
      <c r="E26" s="706">
        <v>5.9604793500000008</v>
      </c>
      <c r="F26" s="707">
        <v>-2.8561752455571088</v>
      </c>
      <c r="G26" s="706">
        <v>5.6714696499999997</v>
      </c>
      <c r="H26" s="707">
        <v>-2.9973591588817921</v>
      </c>
    </row>
    <row r="27" spans="1:8" s="1" customFormat="1" x14ac:dyDescent="0.2">
      <c r="A27" s="80" t="s">
        <v>258</v>
      </c>
      <c r="H27" s="161" t="s">
        <v>570</v>
      </c>
    </row>
    <row r="28" spans="1:8" s="1" customFormat="1" x14ac:dyDescent="0.2">
      <c r="A28" s="80" t="s">
        <v>697</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4">
        <f>INDICE!A3</f>
        <v>45108</v>
      </c>
      <c r="C3" s="785"/>
      <c r="D3" s="785" t="s">
        <v>115</v>
      </c>
      <c r="E3" s="785"/>
      <c r="F3" s="785" t="s">
        <v>116</v>
      </c>
      <c r="G3" s="785"/>
      <c r="H3" s="785"/>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162.55664000000002</v>
      </c>
      <c r="C5" s="72">
        <v>18.916993184297333</v>
      </c>
      <c r="D5" s="71">
        <v>1250.5285300000003</v>
      </c>
      <c r="E5" s="72">
        <v>9.3783665005349306</v>
      </c>
      <c r="F5" s="71">
        <v>2103.4089199999999</v>
      </c>
      <c r="G5" s="72">
        <v>10.130311030575649</v>
      </c>
      <c r="H5" s="307">
        <v>3.7013153296790127</v>
      </c>
      <c r="I5"/>
    </row>
    <row r="6" spans="1:9" ht="14.25" x14ac:dyDescent="0.2">
      <c r="A6" s="3" t="s">
        <v>48</v>
      </c>
      <c r="B6" s="305">
        <v>588.86679999999944</v>
      </c>
      <c r="C6" s="59">
        <v>10.192674773629479</v>
      </c>
      <c r="D6" s="58">
        <v>3442.5192299999981</v>
      </c>
      <c r="E6" s="59">
        <v>6.5170327256306546</v>
      </c>
      <c r="F6" s="58">
        <v>5965.7155200000007</v>
      </c>
      <c r="G6" s="59">
        <v>5.6649470361344099</v>
      </c>
      <c r="H6" s="308">
        <v>10.497718297533893</v>
      </c>
      <c r="I6"/>
    </row>
    <row r="7" spans="1:9" ht="14.25" x14ac:dyDescent="0.2">
      <c r="A7" s="3" t="s">
        <v>49</v>
      </c>
      <c r="B7" s="305">
        <v>648.07602999999972</v>
      </c>
      <c r="C7" s="59">
        <v>6.6169351529875113</v>
      </c>
      <c r="D7" s="58">
        <v>3687.9232599999991</v>
      </c>
      <c r="E7" s="59">
        <v>13.047254355496623</v>
      </c>
      <c r="F7" s="58">
        <v>6296.647469999999</v>
      </c>
      <c r="G7" s="59">
        <v>19.053996167400019</v>
      </c>
      <c r="H7" s="308">
        <v>11.080050856823203</v>
      </c>
      <c r="I7"/>
    </row>
    <row r="8" spans="1:9" ht="14.25" x14ac:dyDescent="0.2">
      <c r="A8" s="3" t="s">
        <v>122</v>
      </c>
      <c r="B8" s="305">
        <v>2563.0743900000002</v>
      </c>
      <c r="C8" s="59">
        <v>-1.9849921925071572</v>
      </c>
      <c r="D8" s="58">
        <v>17616.383379999996</v>
      </c>
      <c r="E8" s="59">
        <v>-4.3568398658302163</v>
      </c>
      <c r="F8" s="58">
        <v>30973.657029999991</v>
      </c>
      <c r="G8" s="59">
        <v>-3.2077669650268232</v>
      </c>
      <c r="H8" s="308">
        <v>54.50355871903362</v>
      </c>
      <c r="I8"/>
    </row>
    <row r="9" spans="1:9" ht="14.25" x14ac:dyDescent="0.2">
      <c r="A9" s="3" t="s">
        <v>123</v>
      </c>
      <c r="B9" s="305">
        <v>569.79183000000012</v>
      </c>
      <c r="C9" s="59">
        <v>-15.44821037368582</v>
      </c>
      <c r="D9" s="58">
        <v>4087.5446400000001</v>
      </c>
      <c r="E9" s="59">
        <v>-7.2829078230459432</v>
      </c>
      <c r="F9" s="58">
        <v>7225.9682199999997</v>
      </c>
      <c r="G9" s="73">
        <v>0.13857876611937575</v>
      </c>
      <c r="H9" s="308">
        <v>12.7153530110823</v>
      </c>
      <c r="I9"/>
    </row>
    <row r="10" spans="1:9" ht="14.25" x14ac:dyDescent="0.2">
      <c r="A10" s="3" t="s">
        <v>598</v>
      </c>
      <c r="B10" s="305">
        <v>330.11200000000002</v>
      </c>
      <c r="C10" s="333">
        <v>-15.533251994225539</v>
      </c>
      <c r="D10" s="58">
        <v>2561.9074184678766</v>
      </c>
      <c r="E10" s="333">
        <v>-14.335534652516682</v>
      </c>
      <c r="F10" s="58">
        <v>4263.2902834557708</v>
      </c>
      <c r="G10" s="59">
        <v>-11.331325670829084</v>
      </c>
      <c r="H10" s="308">
        <v>7.5020037858479878</v>
      </c>
      <c r="I10"/>
    </row>
    <row r="11" spans="1:9" ht="14.25" x14ac:dyDescent="0.2">
      <c r="A11" s="60" t="s">
        <v>599</v>
      </c>
      <c r="B11" s="61">
        <v>4862.4776899999997</v>
      </c>
      <c r="C11" s="62">
        <v>-1.9394252680594335</v>
      </c>
      <c r="D11" s="61">
        <v>32646.806458467872</v>
      </c>
      <c r="E11" s="62">
        <v>-2.4175127049682557</v>
      </c>
      <c r="F11" s="61">
        <v>56828.687443455754</v>
      </c>
      <c r="G11" s="62">
        <v>-7.0774581414050186E-2</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83" priority="6" operator="equal">
      <formula>0</formula>
    </cfRule>
    <cfRule type="cellIs" dxfId="182" priority="7" operator="between">
      <formula>0</formula>
      <formula>0.5</formula>
    </cfRule>
  </conditionalFormatting>
  <conditionalFormatting sqref="E10">
    <cfRule type="cellIs" dxfId="181" priority="8" operator="equal">
      <formula>0</formula>
    </cfRule>
    <cfRule type="cellIs" dxfId="180"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v>2023</v>
      </c>
      <c r="H3" s="145" t="s">
        <v>509</v>
      </c>
      <c r="I3" s="145" t="s">
        <v>509</v>
      </c>
      <c r="J3" s="145" t="s">
        <v>509</v>
      </c>
      <c r="K3" s="145" t="s">
        <v>509</v>
      </c>
      <c r="L3" s="145" t="s">
        <v>509</v>
      </c>
      <c r="M3" s="145" t="s">
        <v>509</v>
      </c>
    </row>
    <row r="4" spans="1:13" x14ac:dyDescent="0.2">
      <c r="B4" s="540">
        <v>44774</v>
      </c>
      <c r="C4" s="540">
        <v>44805</v>
      </c>
      <c r="D4" s="540">
        <v>44835</v>
      </c>
      <c r="E4" s="540">
        <v>44866</v>
      </c>
      <c r="F4" s="540">
        <v>44896</v>
      </c>
      <c r="G4" s="540">
        <v>44927</v>
      </c>
      <c r="H4" s="540">
        <v>44958</v>
      </c>
      <c r="I4" s="540">
        <v>44986</v>
      </c>
      <c r="J4" s="540">
        <v>45017</v>
      </c>
      <c r="K4" s="540">
        <v>45047</v>
      </c>
      <c r="L4" s="540">
        <v>45078</v>
      </c>
      <c r="M4" s="540">
        <v>45108</v>
      </c>
    </row>
    <row r="5" spans="1:13" x14ac:dyDescent="0.2">
      <c r="A5" s="555" t="s">
        <v>540</v>
      </c>
      <c r="B5" s="542">
        <v>8.8045652173913052</v>
      </c>
      <c r="C5" s="542">
        <v>7.8799047619047622</v>
      </c>
      <c r="D5" s="542">
        <v>5.6883333333333326</v>
      </c>
      <c r="E5" s="542">
        <v>5.3951499999999992</v>
      </c>
      <c r="F5" s="542">
        <v>5.5291904761904771</v>
      </c>
      <c r="G5" s="542">
        <v>3.2797142857142854</v>
      </c>
      <c r="H5" s="542">
        <v>2.380052631578947</v>
      </c>
      <c r="I5" s="542">
        <v>2.3057826086956519</v>
      </c>
      <c r="J5" s="542">
        <v>2.162105263157895</v>
      </c>
      <c r="K5" s="542">
        <v>2.1459090909090905</v>
      </c>
      <c r="L5" s="542">
        <v>2.1766666666666659</v>
      </c>
      <c r="M5" s="542">
        <v>2.5537894736842106</v>
      </c>
    </row>
    <row r="6" spans="1:13" x14ac:dyDescent="0.2">
      <c r="A6" s="18" t="s">
        <v>541</v>
      </c>
      <c r="B6" s="542">
        <v>373.36956521739131</v>
      </c>
      <c r="C6" s="542">
        <v>258.18181818181819</v>
      </c>
      <c r="D6" s="542">
        <v>102.12142857142855</v>
      </c>
      <c r="E6" s="542">
        <v>134.01136363636363</v>
      </c>
      <c r="F6" s="542">
        <v>278.94499999999999</v>
      </c>
      <c r="G6" s="542">
        <v>153.21904761904761</v>
      </c>
      <c r="H6" s="542">
        <v>133.5</v>
      </c>
      <c r="I6" s="542">
        <v>110.19</v>
      </c>
      <c r="J6" s="542">
        <v>100.91944444444445</v>
      </c>
      <c r="K6" s="542">
        <v>71.974000000000004</v>
      </c>
      <c r="L6" s="542">
        <v>79.770454545454555</v>
      </c>
      <c r="M6" s="542">
        <v>71.13095238095238</v>
      </c>
    </row>
    <row r="7" spans="1:13" x14ac:dyDescent="0.2">
      <c r="A7" s="517" t="s">
        <v>542</v>
      </c>
      <c r="B7" s="542">
        <v>235.55347826086958</v>
      </c>
      <c r="C7" s="542">
        <v>191.25545454545457</v>
      </c>
      <c r="D7" s="542">
        <v>72.65761904761905</v>
      </c>
      <c r="E7" s="542">
        <v>96.775000000000006</v>
      </c>
      <c r="F7" s="542">
        <v>117.05850000000001</v>
      </c>
      <c r="G7" s="542">
        <v>62.537142857142854</v>
      </c>
      <c r="H7" s="542">
        <v>53.284500000000001</v>
      </c>
      <c r="I7" s="542">
        <v>44.182173913043478</v>
      </c>
      <c r="J7" s="542">
        <v>42.435555555555545</v>
      </c>
      <c r="K7" s="542">
        <v>31.273500000000002</v>
      </c>
      <c r="L7" s="542">
        <v>32.474090909090918</v>
      </c>
      <c r="M7" s="582">
        <v>29.54190476190476</v>
      </c>
    </row>
    <row r="8" spans="1:13" x14ac:dyDescent="0.2">
      <c r="A8" s="443" t="s">
        <v>543</v>
      </c>
      <c r="B8" s="583">
        <v>165.85419354838709</v>
      </c>
      <c r="C8" s="583">
        <v>115.69566666666665</v>
      </c>
      <c r="D8" s="583">
        <v>64.837096774193554</v>
      </c>
      <c r="E8" s="583">
        <v>63.028000000000006</v>
      </c>
      <c r="F8" s="583">
        <v>100.43096774193546</v>
      </c>
      <c r="G8" s="583">
        <v>60.378064516129037</v>
      </c>
      <c r="H8" s="583">
        <v>51.861071428571428</v>
      </c>
      <c r="I8" s="583">
        <v>43.510000000000005</v>
      </c>
      <c r="J8" s="583">
        <v>37.873333333333335</v>
      </c>
      <c r="K8" s="583">
        <v>28.945806451612899</v>
      </c>
      <c r="L8" s="583">
        <v>31.247333333333327</v>
      </c>
      <c r="M8" s="583">
        <v>29.849999999999994</v>
      </c>
    </row>
    <row r="9" spans="1:13" x14ac:dyDescent="0.2">
      <c r="M9" s="161" t="s">
        <v>544</v>
      </c>
    </row>
    <row r="10" spans="1:13" x14ac:dyDescent="0.2">
      <c r="A10" s="446"/>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25">
        <f>INDICE!A3</f>
        <v>45108</v>
      </c>
      <c r="C3" s="826">
        <v>41671</v>
      </c>
      <c r="D3" s="825">
        <f>DATE(YEAR(B3),MONTH(B3)-1,1)</f>
        <v>45078</v>
      </c>
      <c r="E3" s="826"/>
      <c r="F3" s="825">
        <f>DATE(YEAR(B3)-1,MONTH(B3),1)</f>
        <v>44743</v>
      </c>
      <c r="G3" s="826"/>
      <c r="H3" s="777" t="s">
        <v>421</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0">
        <f>D3</f>
        <v>45078</v>
      </c>
      <c r="I4" s="284">
        <f>F3</f>
        <v>44743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5782.0739999999996</v>
      </c>
      <c r="C5" s="448">
        <v>37.382486212556081</v>
      </c>
      <c r="D5" s="238">
        <v>5739.9440000000004</v>
      </c>
      <c r="E5" s="448">
        <v>37.500378110724277</v>
      </c>
      <c r="F5" s="238">
        <v>5841.5510000000004</v>
      </c>
      <c r="G5" s="448">
        <v>38.21647746137252</v>
      </c>
      <c r="H5" s="632">
        <v>0.73397928620905006</v>
      </c>
      <c r="I5" s="244">
        <v>-1.0181713726371775</v>
      </c>
      <c r="K5" s="243"/>
    </row>
    <row r="6" spans="1:71" s="13" customFormat="1" ht="15" x14ac:dyDescent="0.2">
      <c r="A6" s="16" t="s">
        <v>117</v>
      </c>
      <c r="B6" s="238">
        <v>9685.26</v>
      </c>
      <c r="C6" s="448">
        <v>62.617513787443912</v>
      </c>
      <c r="D6" s="238">
        <v>9566.4189999999999</v>
      </c>
      <c r="E6" s="448">
        <v>62.499621889275723</v>
      </c>
      <c r="F6" s="238">
        <v>9443.8739999999998</v>
      </c>
      <c r="G6" s="448">
        <v>61.783522538627487</v>
      </c>
      <c r="H6" s="244">
        <v>1.2422725786942883</v>
      </c>
      <c r="I6" s="244">
        <v>2.5560061474771945</v>
      </c>
      <c r="K6" s="243"/>
    </row>
    <row r="7" spans="1:71" s="69" customFormat="1" ht="12.75" x14ac:dyDescent="0.2">
      <c r="A7" s="76" t="s">
        <v>114</v>
      </c>
      <c r="B7" s="77">
        <v>15467.334000000001</v>
      </c>
      <c r="C7" s="78">
        <v>100</v>
      </c>
      <c r="D7" s="77">
        <v>15306.362999999999</v>
      </c>
      <c r="E7" s="78">
        <v>100</v>
      </c>
      <c r="F7" s="77">
        <v>15285.424999999999</v>
      </c>
      <c r="G7" s="78">
        <v>100</v>
      </c>
      <c r="H7" s="78">
        <v>1.0516606721008863</v>
      </c>
      <c r="I7" s="633">
        <v>1.1900814010732543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6" t="s">
        <v>493</v>
      </c>
      <c r="B9" s="241"/>
      <c r="C9" s="242"/>
      <c r="D9" s="241"/>
      <c r="E9" s="241"/>
      <c r="F9" s="241"/>
      <c r="G9" s="241"/>
      <c r="H9" s="241"/>
      <c r="I9" s="241"/>
      <c r="J9" s="241"/>
      <c r="K9" s="241"/>
      <c r="L9" s="241"/>
    </row>
    <row r="10" spans="1:71" x14ac:dyDescent="0.2">
      <c r="A10" s="447" t="s">
        <v>464</v>
      </c>
    </row>
    <row r="11" spans="1:71" x14ac:dyDescent="0.2">
      <c r="A11" s="446"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H17" sqref="H17"/>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25">
        <f>INDICE!A3</f>
        <v>45108</v>
      </c>
      <c r="C3" s="826">
        <v>41671</v>
      </c>
      <c r="D3" s="825">
        <f>DATE(YEAR(B3),MONTH(B3)-1,1)</f>
        <v>45078</v>
      </c>
      <c r="E3" s="826"/>
      <c r="F3" s="825">
        <f>DATE(YEAR(B3)-1,MONTH(B3),1)</f>
        <v>44743</v>
      </c>
      <c r="G3" s="826"/>
      <c r="H3" s="777" t="s">
        <v>421</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45078</v>
      </c>
      <c r="I4" s="284">
        <f>F3</f>
        <v>44743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5619.0450000000001</v>
      </c>
      <c r="C5" s="448">
        <v>37.572035702407604</v>
      </c>
      <c r="D5" s="238">
        <v>5619.0450000000001</v>
      </c>
      <c r="E5" s="448">
        <v>38.019223622668584</v>
      </c>
      <c r="F5" s="238">
        <v>5579.5450000000001</v>
      </c>
      <c r="G5" s="448">
        <v>37.22639428025078</v>
      </c>
      <c r="H5" s="509">
        <v>0</v>
      </c>
      <c r="I5" s="441">
        <v>0.70794303119698831</v>
      </c>
      <c r="K5" s="243"/>
    </row>
    <row r="6" spans="1:71" s="13" customFormat="1" ht="15" x14ac:dyDescent="0.2">
      <c r="A6" s="16" t="s">
        <v>515</v>
      </c>
      <c r="B6" s="238">
        <v>9336.3464100000019</v>
      </c>
      <c r="C6" s="448">
        <v>62.427964297592396</v>
      </c>
      <c r="D6" s="238">
        <v>9160.4388100000033</v>
      </c>
      <c r="E6" s="448">
        <v>61.980776377331416</v>
      </c>
      <c r="F6" s="238">
        <v>9408.5974400000014</v>
      </c>
      <c r="G6" s="448">
        <v>62.773605719749227</v>
      </c>
      <c r="H6" s="398">
        <v>1.9202966544350355</v>
      </c>
      <c r="I6" s="398">
        <v>-0.76792561761468492</v>
      </c>
      <c r="K6" s="243"/>
    </row>
    <row r="7" spans="1:71" s="69" customFormat="1" ht="12.75" x14ac:dyDescent="0.2">
      <c r="A7" s="76" t="s">
        <v>114</v>
      </c>
      <c r="B7" s="77">
        <v>14955.391410000002</v>
      </c>
      <c r="C7" s="78">
        <v>100</v>
      </c>
      <c r="D7" s="77">
        <v>14779.483810000003</v>
      </c>
      <c r="E7" s="78">
        <v>100</v>
      </c>
      <c r="F7" s="77">
        <v>14988.142440000001</v>
      </c>
      <c r="G7" s="78">
        <v>100</v>
      </c>
      <c r="H7" s="78">
        <v>1.190214775166756</v>
      </c>
      <c r="I7" s="78">
        <v>-0.21851293534944174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6" t="s">
        <v>493</v>
      </c>
    </row>
    <row r="10" spans="1:71" x14ac:dyDescent="0.2">
      <c r="A10" s="446" t="s">
        <v>464</v>
      </c>
    </row>
    <row r="11" spans="1:71" x14ac:dyDescent="0.2">
      <c r="A11" s="432"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6" t="s">
        <v>502</v>
      </c>
      <c r="B1" s="816"/>
      <c r="C1" s="816"/>
      <c r="D1" s="816"/>
      <c r="E1" s="816"/>
      <c r="F1" s="816"/>
    </row>
    <row r="2" spans="1:9" x14ac:dyDescent="0.2">
      <c r="A2" s="817"/>
      <c r="B2" s="817"/>
      <c r="C2" s="817"/>
      <c r="D2" s="817"/>
      <c r="E2" s="817"/>
      <c r="F2" s="817"/>
      <c r="I2" s="161" t="s">
        <v>465</v>
      </c>
    </row>
    <row r="3" spans="1:9" x14ac:dyDescent="0.2">
      <c r="A3" s="252"/>
      <c r="B3" s="254"/>
      <c r="C3" s="254"/>
      <c r="D3" s="784">
        <f>INDICE!A3</f>
        <v>45108</v>
      </c>
      <c r="E3" s="784">
        <v>41671</v>
      </c>
      <c r="F3" s="784">
        <f>DATE(YEAR(D3),MONTH(D3)-1,1)</f>
        <v>45078</v>
      </c>
      <c r="G3" s="784"/>
      <c r="H3" s="787">
        <f>DATE(YEAR(D3)-1,MONTH(D3),1)</f>
        <v>44743</v>
      </c>
      <c r="I3" s="787"/>
    </row>
    <row r="4" spans="1:9" x14ac:dyDescent="0.2">
      <c r="A4" s="218"/>
      <c r="B4" s="219"/>
      <c r="C4" s="219"/>
      <c r="D4" s="82" t="s">
        <v>368</v>
      </c>
      <c r="E4" s="184" t="s">
        <v>106</v>
      </c>
      <c r="F4" s="82" t="s">
        <v>368</v>
      </c>
      <c r="G4" s="184" t="s">
        <v>106</v>
      </c>
      <c r="H4" s="82" t="s">
        <v>368</v>
      </c>
      <c r="I4" s="184" t="s">
        <v>106</v>
      </c>
    </row>
    <row r="5" spans="1:9" x14ac:dyDescent="0.2">
      <c r="A5" s="543" t="s">
        <v>367</v>
      </c>
      <c r="B5" s="166"/>
      <c r="C5" s="166"/>
      <c r="D5" s="398">
        <v>104.11210376873183</v>
      </c>
      <c r="E5" s="451">
        <v>100</v>
      </c>
      <c r="F5" s="398">
        <v>113.17030456057778</v>
      </c>
      <c r="G5" s="451">
        <v>100</v>
      </c>
      <c r="H5" s="398">
        <v>113.578784236793</v>
      </c>
      <c r="I5" s="451">
        <v>100</v>
      </c>
    </row>
    <row r="6" spans="1:9" x14ac:dyDescent="0.2">
      <c r="A6" s="584" t="s">
        <v>462</v>
      </c>
      <c r="B6" s="166"/>
      <c r="C6" s="166"/>
      <c r="D6" s="398">
        <v>65.079102661596963</v>
      </c>
      <c r="E6" s="451">
        <v>62.508680840951634</v>
      </c>
      <c r="F6" s="398">
        <v>70.684737421894027</v>
      </c>
      <c r="G6" s="451">
        <v>62.458732170379484</v>
      </c>
      <c r="H6" s="398">
        <v>71.400453566501682</v>
      </c>
      <c r="I6" s="451">
        <v>62.864252374495862</v>
      </c>
    </row>
    <row r="7" spans="1:9" x14ac:dyDescent="0.2">
      <c r="A7" s="584" t="s">
        <v>463</v>
      </c>
      <c r="B7" s="166"/>
      <c r="C7" s="166"/>
      <c r="D7" s="398">
        <v>39.033001107134865</v>
      </c>
      <c r="E7" s="451">
        <v>37.491319159048359</v>
      </c>
      <c r="F7" s="398">
        <v>42.485567138683756</v>
      </c>
      <c r="G7" s="451">
        <v>37.54126782962053</v>
      </c>
      <c r="H7" s="398">
        <v>42.178330670291331</v>
      </c>
      <c r="I7" s="451">
        <v>37.135747625504145</v>
      </c>
    </row>
    <row r="8" spans="1:9" x14ac:dyDescent="0.2">
      <c r="A8" s="544" t="s">
        <v>605</v>
      </c>
      <c r="B8" s="251"/>
      <c r="C8" s="251"/>
      <c r="D8" s="444">
        <v>90</v>
      </c>
      <c r="E8" s="452"/>
      <c r="F8" s="444">
        <v>90</v>
      </c>
      <c r="G8" s="452"/>
      <c r="H8" s="444">
        <v>90</v>
      </c>
      <c r="I8" s="452"/>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6" t="s">
        <v>466</v>
      </c>
      <c r="B1" s="816"/>
      <c r="C1" s="816"/>
      <c r="D1" s="816"/>
      <c r="E1" s="253"/>
      <c r="F1" s="1"/>
      <c r="G1" s="1"/>
      <c r="H1" s="1"/>
      <c r="I1" s="1"/>
    </row>
    <row r="2" spans="1:40" ht="15" x14ac:dyDescent="0.2">
      <c r="A2" s="816"/>
      <c r="B2" s="816"/>
      <c r="C2" s="816"/>
      <c r="D2" s="816"/>
      <c r="E2" s="253"/>
      <c r="F2" s="1"/>
      <c r="G2" s="209"/>
      <c r="H2" s="248"/>
      <c r="I2" s="247" t="s">
        <v>151</v>
      </c>
    </row>
    <row r="3" spans="1:40" x14ac:dyDescent="0.2">
      <c r="A3" s="252"/>
      <c r="B3" s="825">
        <f>INDICE!A3</f>
        <v>45108</v>
      </c>
      <c r="C3" s="826">
        <v>41671</v>
      </c>
      <c r="D3" s="825">
        <f>DATE(YEAR(B3),MONTH(B3)-1,1)</f>
        <v>45078</v>
      </c>
      <c r="E3" s="826"/>
      <c r="F3" s="825">
        <f>DATE(YEAR(B3)-1,MONTH(B3),1)</f>
        <v>44743</v>
      </c>
      <c r="G3" s="826"/>
      <c r="H3" s="777" t="s">
        <v>421</v>
      </c>
      <c r="I3" s="777"/>
    </row>
    <row r="4" spans="1:40" x14ac:dyDescent="0.2">
      <c r="A4" s="218"/>
      <c r="B4" s="184" t="s">
        <v>47</v>
      </c>
      <c r="C4" s="184" t="s">
        <v>106</v>
      </c>
      <c r="D4" s="184" t="s">
        <v>47</v>
      </c>
      <c r="E4" s="184" t="s">
        <v>106</v>
      </c>
      <c r="F4" s="184" t="s">
        <v>47</v>
      </c>
      <c r="G4" s="184" t="s">
        <v>106</v>
      </c>
      <c r="H4" s="687">
        <f>D3</f>
        <v>45078</v>
      </c>
      <c r="I4" s="687">
        <f>F3</f>
        <v>44743</v>
      </c>
    </row>
    <row r="5" spans="1:40" x14ac:dyDescent="0.2">
      <c r="A5" s="543" t="s">
        <v>48</v>
      </c>
      <c r="B5" s="237">
        <v>497.77800000000002</v>
      </c>
      <c r="C5" s="244">
        <v>8.8587651460346031</v>
      </c>
      <c r="D5" s="237">
        <v>497.77800000000002</v>
      </c>
      <c r="E5" s="244">
        <v>8.8587651460346031</v>
      </c>
      <c r="F5" s="237">
        <v>441.37799999999999</v>
      </c>
      <c r="G5" s="244">
        <v>7.9106450436370697</v>
      </c>
      <c r="H5" s="441">
        <v>0</v>
      </c>
      <c r="I5" s="398">
        <v>12.778162935171222</v>
      </c>
    </row>
    <row r="6" spans="1:40" x14ac:dyDescent="0.2">
      <c r="A6" s="584" t="s">
        <v>49</v>
      </c>
      <c r="B6" s="237">
        <v>333.65899999999999</v>
      </c>
      <c r="C6" s="244">
        <v>5.9380019202551324</v>
      </c>
      <c r="D6" s="237">
        <v>333.65899999999999</v>
      </c>
      <c r="E6" s="244">
        <v>5.9380019202551324</v>
      </c>
      <c r="F6" s="237">
        <v>333.65899999999999</v>
      </c>
      <c r="G6" s="244">
        <v>5.9800395910419217</v>
      </c>
      <c r="H6" s="441">
        <v>0</v>
      </c>
      <c r="I6" s="398">
        <v>0</v>
      </c>
    </row>
    <row r="7" spans="1:40" x14ac:dyDescent="0.2">
      <c r="A7" s="584" t="s">
        <v>122</v>
      </c>
      <c r="B7" s="237">
        <v>3161.5160000000001</v>
      </c>
      <c r="C7" s="244">
        <v>56.264294021492979</v>
      </c>
      <c r="D7" s="237">
        <v>3161.5160000000001</v>
      </c>
      <c r="E7" s="244">
        <v>56.264294021492979</v>
      </c>
      <c r="F7" s="237">
        <v>3178.4160000000002</v>
      </c>
      <c r="G7" s="244">
        <v>56.965505251772321</v>
      </c>
      <c r="H7" s="398">
        <v>0</v>
      </c>
      <c r="I7" s="398">
        <v>-0.531711393348136</v>
      </c>
    </row>
    <row r="8" spans="1:40" x14ac:dyDescent="0.2">
      <c r="A8" s="584" t="s">
        <v>123</v>
      </c>
      <c r="B8" s="237">
        <v>35</v>
      </c>
      <c r="C8" s="244">
        <v>0.62288164625839437</v>
      </c>
      <c r="D8" s="237">
        <v>35</v>
      </c>
      <c r="E8" s="244">
        <v>0.62288164625839437</v>
      </c>
      <c r="F8" s="237">
        <v>35</v>
      </c>
      <c r="G8" s="244">
        <v>0.6272912934656858</v>
      </c>
      <c r="H8" s="433">
        <v>0</v>
      </c>
      <c r="I8" s="398">
        <v>0</v>
      </c>
    </row>
    <row r="9" spans="1:40" x14ac:dyDescent="0.2">
      <c r="A9" s="544" t="s">
        <v>366</v>
      </c>
      <c r="B9" s="444">
        <v>1591.0920000000001</v>
      </c>
      <c r="C9" s="449">
        <v>28.316057265958893</v>
      </c>
      <c r="D9" s="444">
        <v>1591.0920000000001</v>
      </c>
      <c r="E9" s="449">
        <v>28.316057265958893</v>
      </c>
      <c r="F9" s="444">
        <v>1591.0920000000001</v>
      </c>
      <c r="G9" s="449">
        <v>28.516518820083004</v>
      </c>
      <c r="H9" s="433">
        <v>0</v>
      </c>
      <c r="I9" s="398">
        <v>0</v>
      </c>
    </row>
    <row r="10" spans="1:40" s="69" customFormat="1" x14ac:dyDescent="0.2">
      <c r="A10" s="76" t="s">
        <v>114</v>
      </c>
      <c r="B10" s="77">
        <v>5619.0450000000001</v>
      </c>
      <c r="C10" s="250">
        <v>100</v>
      </c>
      <c r="D10" s="77">
        <v>5619.0450000000001</v>
      </c>
      <c r="E10" s="250">
        <v>100</v>
      </c>
      <c r="F10" s="77">
        <v>5579.5450000000001</v>
      </c>
      <c r="G10" s="250">
        <v>100</v>
      </c>
      <c r="H10" s="633">
        <v>0</v>
      </c>
      <c r="I10" s="78">
        <v>0.70794303119698831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7"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2"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16" t="s">
        <v>40</v>
      </c>
      <c r="B1" s="816"/>
      <c r="C1" s="816"/>
      <c r="D1" s="11"/>
      <c r="E1" s="11"/>
      <c r="F1" s="11"/>
      <c r="G1" s="11"/>
      <c r="H1" s="11"/>
      <c r="I1" s="11"/>
      <c r="J1" s="11"/>
      <c r="K1" s="11"/>
      <c r="L1" s="11"/>
    </row>
    <row r="2" spans="1:47" x14ac:dyDescent="0.2">
      <c r="A2" s="816"/>
      <c r="B2" s="816"/>
      <c r="C2" s="816"/>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25">
        <f>INDICE!A3</f>
        <v>45108</v>
      </c>
      <c r="C4" s="826">
        <v>41671</v>
      </c>
      <c r="D4" s="825">
        <f>DATE(YEAR(B4),MONTH(B4)-1,1)</f>
        <v>45078</v>
      </c>
      <c r="E4" s="826"/>
      <c r="F4" s="825">
        <f>DATE(YEAR(B4)-1,MONTH(B4),1)</f>
        <v>44743</v>
      </c>
      <c r="G4" s="826"/>
      <c r="H4" s="777" t="s">
        <v>421</v>
      </c>
      <c r="I4" s="777"/>
      <c r="J4" s="11"/>
      <c r="K4" s="11"/>
      <c r="L4" s="11"/>
    </row>
    <row r="5" spans="1:47" x14ac:dyDescent="0.2">
      <c r="A5" s="257"/>
      <c r="B5" s="184" t="s">
        <v>54</v>
      </c>
      <c r="C5" s="184" t="s">
        <v>106</v>
      </c>
      <c r="D5" s="184" t="s">
        <v>54</v>
      </c>
      <c r="E5" s="184" t="s">
        <v>106</v>
      </c>
      <c r="F5" s="184" t="s">
        <v>54</v>
      </c>
      <c r="G5" s="184" t="s">
        <v>106</v>
      </c>
      <c r="H5" s="284">
        <f>D4</f>
        <v>45078</v>
      </c>
      <c r="I5" s="284">
        <f>F4</f>
        <v>44743</v>
      </c>
      <c r="J5" s="11"/>
      <c r="K5" s="11"/>
      <c r="L5" s="11"/>
    </row>
    <row r="6" spans="1:47" ht="15" customHeight="1" x14ac:dyDescent="0.2">
      <c r="A6" s="11" t="s">
        <v>371</v>
      </c>
      <c r="B6" s="227">
        <v>12130.839769999999</v>
      </c>
      <c r="C6" s="226">
        <v>26.430247074740386</v>
      </c>
      <c r="D6" s="227">
        <v>10681.420350000002</v>
      </c>
      <c r="E6" s="226">
        <v>24.197762827595291</v>
      </c>
      <c r="F6" s="227">
        <v>15420.352580000002</v>
      </c>
      <c r="G6" s="226">
        <v>35.942461888945132</v>
      </c>
      <c r="H6" s="226">
        <v>13.569538249657933</v>
      </c>
      <c r="I6" s="226">
        <v>-21.332280133895637</v>
      </c>
      <c r="J6" s="11"/>
      <c r="K6" s="11"/>
      <c r="L6" s="11"/>
    </row>
    <row r="7" spans="1:47" x14ac:dyDescent="0.2">
      <c r="A7" s="256" t="s">
        <v>370</v>
      </c>
      <c r="B7" s="227">
        <v>33766.724999999999</v>
      </c>
      <c r="C7" s="226">
        <v>73.569752925259607</v>
      </c>
      <c r="D7" s="227">
        <v>33460.760999999999</v>
      </c>
      <c r="E7" s="226">
        <v>75.802237172404702</v>
      </c>
      <c r="F7" s="227">
        <v>27482.531000000003</v>
      </c>
      <c r="G7" s="226">
        <v>64.057538111054853</v>
      </c>
      <c r="H7" s="713">
        <v>0.9143964179416002</v>
      </c>
      <c r="I7" s="660">
        <v>22.866139949046161</v>
      </c>
      <c r="J7" s="11"/>
      <c r="K7" s="11"/>
      <c r="L7" s="11"/>
    </row>
    <row r="8" spans="1:47" x14ac:dyDescent="0.2">
      <c r="A8" s="173" t="s">
        <v>114</v>
      </c>
      <c r="B8" s="174">
        <v>45897.564769999997</v>
      </c>
      <c r="C8" s="175">
        <v>100</v>
      </c>
      <c r="D8" s="174">
        <v>44142.181349999999</v>
      </c>
      <c r="E8" s="175">
        <v>100</v>
      </c>
      <c r="F8" s="174">
        <v>42902.883580000009</v>
      </c>
      <c r="G8" s="175">
        <v>100</v>
      </c>
      <c r="H8" s="78">
        <v>3.9766576238761209</v>
      </c>
      <c r="I8" s="78">
        <v>6.980139655218923</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7"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4"/>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7" t="s">
        <v>1</v>
      </c>
      <c r="B1" s="827"/>
      <c r="C1" s="827"/>
      <c r="D1" s="827"/>
      <c r="E1" s="259"/>
      <c r="F1" s="259"/>
      <c r="G1" s="260"/>
    </row>
    <row r="2" spans="1:7" x14ac:dyDescent="0.2">
      <c r="A2" s="827"/>
      <c r="B2" s="827"/>
      <c r="C2" s="827"/>
      <c r="D2" s="827"/>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28" t="s">
        <v>395</v>
      </c>
      <c r="B24" s="828"/>
      <c r="C24" s="828"/>
      <c r="D24" s="829" t="s">
        <v>396</v>
      </c>
      <c r="E24" s="829"/>
      <c r="F24" s="829"/>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645</v>
      </c>
      <c r="B30" s="697" t="s">
        <v>407</v>
      </c>
      <c r="C30" s="3"/>
      <c r="D30" s="259"/>
      <c r="E30" s="260"/>
      <c r="F30" s="265"/>
      <c r="G30" s="260"/>
    </row>
    <row r="31" spans="1:7" x14ac:dyDescent="0.2">
      <c r="A31" s="6" t="s">
        <v>646</v>
      </c>
      <c r="B31" s="697" t="s">
        <v>647</v>
      </c>
      <c r="C31" s="3"/>
      <c r="D31" s="259"/>
      <c r="E31" s="260"/>
      <c r="F31" s="265"/>
      <c r="G31" s="260"/>
    </row>
    <row r="32" spans="1:7" x14ac:dyDescent="0.2">
      <c r="A32" s="65" t="s">
        <v>644</v>
      </c>
      <c r="B32" s="276" t="s">
        <v>648</v>
      </c>
      <c r="C32" s="260"/>
      <c r="D32" s="260"/>
      <c r="E32" s="260"/>
      <c r="F32" s="260"/>
      <c r="G32" s="260"/>
    </row>
    <row r="33" spans="1:7" x14ac:dyDescent="0.2">
      <c r="A33" s="260" t="s">
        <v>642</v>
      </c>
      <c r="B33" s="697"/>
      <c r="C33" s="260"/>
      <c r="D33" s="260"/>
      <c r="E33" s="260"/>
      <c r="F33" s="260"/>
      <c r="G33" s="260"/>
    </row>
    <row r="34" spans="1:7" x14ac:dyDescent="0.2">
      <c r="A34" s="260" t="s">
        <v>643</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89"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30" t="s">
        <v>596</v>
      </c>
      <c r="B50" s="830"/>
      <c r="C50" s="830"/>
      <c r="D50" s="830"/>
      <c r="E50" s="830"/>
      <c r="F50" s="830"/>
      <c r="G50" s="830"/>
    </row>
    <row r="51" spans="1:200" x14ac:dyDescent="0.2">
      <c r="A51" s="830"/>
      <c r="B51" s="830"/>
      <c r="C51" s="830"/>
      <c r="D51" s="830"/>
      <c r="E51" s="830"/>
      <c r="F51" s="830"/>
      <c r="G51" s="830"/>
    </row>
    <row r="52" spans="1:200" x14ac:dyDescent="0.2">
      <c r="A52" s="830"/>
      <c r="B52" s="830"/>
      <c r="C52" s="830"/>
      <c r="D52" s="830"/>
      <c r="E52" s="830"/>
      <c r="F52" s="830"/>
      <c r="G52" s="830"/>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659</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30" t="s">
        <v>623</v>
      </c>
      <c r="B59" s="830"/>
      <c r="C59" s="830"/>
      <c r="D59" s="830"/>
      <c r="E59" s="830"/>
      <c r="F59" s="830"/>
      <c r="G59" s="83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0"/>
      <c r="B60" s="830"/>
      <c r="C60" s="830"/>
      <c r="D60" s="830"/>
      <c r="E60" s="830"/>
      <c r="F60" s="830"/>
      <c r="G60" s="830"/>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0"/>
      <c r="B61" s="830"/>
      <c r="C61" s="830"/>
      <c r="D61" s="830"/>
      <c r="E61" s="830"/>
      <c r="F61" s="830"/>
      <c r="G61" s="830"/>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0"/>
      <c r="B62" s="830"/>
      <c r="C62" s="830"/>
      <c r="D62" s="830"/>
      <c r="E62" s="830"/>
      <c r="F62" s="830"/>
      <c r="G62" s="830"/>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0"/>
      <c r="B63" s="830"/>
      <c r="C63" s="830"/>
      <c r="D63" s="830"/>
      <c r="E63" s="830"/>
      <c r="F63" s="830"/>
      <c r="G63" s="830"/>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612</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613</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58"/>
      <c r="C1" s="558"/>
      <c r="D1" s="558"/>
    </row>
    <row r="2" spans="1:18" x14ac:dyDescent="0.2">
      <c r="A2" s="559"/>
      <c r="B2" s="443"/>
      <c r="C2" s="443"/>
      <c r="D2" s="560"/>
    </row>
    <row r="3" spans="1:18" x14ac:dyDescent="0.2">
      <c r="A3" s="663"/>
      <c r="B3" s="663">
        <v>2021</v>
      </c>
      <c r="C3" s="663">
        <v>2022</v>
      </c>
      <c r="D3" s="663">
        <v>2023</v>
      </c>
    </row>
    <row r="4" spans="1:18" x14ac:dyDescent="0.2">
      <c r="A4" s="18" t="s">
        <v>126</v>
      </c>
      <c r="B4" s="562">
        <v>-19.299904846465118</v>
      </c>
      <c r="C4" s="562">
        <v>12.454022331576999</v>
      </c>
      <c r="D4" s="562">
        <v>6.5370313685530528</v>
      </c>
      <c r="Q4" s="563"/>
      <c r="R4" s="563"/>
    </row>
    <row r="5" spans="1:18" x14ac:dyDescent="0.2">
      <c r="A5" s="18" t="s">
        <v>127</v>
      </c>
      <c r="B5" s="562">
        <v>-20.696688019626805</v>
      </c>
      <c r="C5" s="562">
        <v>16.063311750303065</v>
      </c>
      <c r="D5" s="562">
        <v>4.9082784134149646</v>
      </c>
    </row>
    <row r="6" spans="1:18" x14ac:dyDescent="0.2">
      <c r="A6" s="18" t="s">
        <v>128</v>
      </c>
      <c r="B6" s="562">
        <v>-19.036325561146718</v>
      </c>
      <c r="C6" s="562">
        <v>15.308054031308902</v>
      </c>
      <c r="D6" s="562">
        <v>5.3722066473095929</v>
      </c>
    </row>
    <row r="7" spans="1:18" x14ac:dyDescent="0.2">
      <c r="A7" s="18" t="s">
        <v>129</v>
      </c>
      <c r="B7" s="562">
        <v>-13.588916556702561</v>
      </c>
      <c r="C7" s="562">
        <v>13.740931889078052</v>
      </c>
      <c r="D7" s="562">
        <v>3.434160685193278</v>
      </c>
    </row>
    <row r="8" spans="1:18" x14ac:dyDescent="0.2">
      <c r="A8" s="18" t="s">
        <v>130</v>
      </c>
      <c r="B8" s="562">
        <v>-8.469700773202895</v>
      </c>
      <c r="C8" s="562">
        <v>12.956657772235477</v>
      </c>
      <c r="D8" s="564">
        <v>1.533285088363219</v>
      </c>
    </row>
    <row r="9" spans="1:18" x14ac:dyDescent="0.2">
      <c r="A9" s="18" t="s">
        <v>131</v>
      </c>
      <c r="B9" s="562">
        <v>-5.0507068225346661</v>
      </c>
      <c r="C9" s="562">
        <v>12.076943684618936</v>
      </c>
      <c r="D9" s="564">
        <v>0.40664240804229695</v>
      </c>
    </row>
    <row r="10" spans="1:18" x14ac:dyDescent="0.2">
      <c r="A10" s="18" t="s">
        <v>132</v>
      </c>
      <c r="B10" s="562">
        <v>-2.6675146792320645</v>
      </c>
      <c r="C10" s="562">
        <v>11.590930234378527</v>
      </c>
      <c r="D10" s="562">
        <v>-7.0774581414050186E-2</v>
      </c>
    </row>
    <row r="11" spans="1:18" x14ac:dyDescent="0.2">
      <c r="A11" s="18" t="s">
        <v>133</v>
      </c>
      <c r="B11" s="562">
        <v>8.4337501722142551E-4</v>
      </c>
      <c r="C11" s="562">
        <v>10.882605751439179</v>
      </c>
      <c r="D11" s="692" t="s">
        <v>509</v>
      </c>
    </row>
    <row r="12" spans="1:18" x14ac:dyDescent="0.2">
      <c r="A12" s="18" t="s">
        <v>134</v>
      </c>
      <c r="B12" s="562">
        <v>2.2615565649473099</v>
      </c>
      <c r="C12" s="562">
        <v>10.313388126182444</v>
      </c>
      <c r="D12" s="564" t="s">
        <v>509</v>
      </c>
    </row>
    <row r="13" spans="1:18" x14ac:dyDescent="0.2">
      <c r="A13" s="18" t="s">
        <v>135</v>
      </c>
      <c r="B13" s="562">
        <v>4.6068433765664594</v>
      </c>
      <c r="C13" s="562">
        <v>9.7967512159752967</v>
      </c>
      <c r="D13" s="564" t="s">
        <v>509</v>
      </c>
    </row>
    <row r="14" spans="1:18" x14ac:dyDescent="0.2">
      <c r="A14" s="18" t="s">
        <v>136</v>
      </c>
      <c r="B14" s="562">
        <v>7.9914901146944954</v>
      </c>
      <c r="C14" s="562">
        <v>8.0511557139348824</v>
      </c>
      <c r="D14" s="562" t="s">
        <v>509</v>
      </c>
    </row>
    <row r="15" spans="1:18" x14ac:dyDescent="0.2">
      <c r="A15" s="443" t="s">
        <v>137</v>
      </c>
      <c r="B15" s="449">
        <v>9.6177926705830323</v>
      </c>
      <c r="C15" s="449">
        <v>7.9079170243531625</v>
      </c>
      <c r="D15" s="449" t="s">
        <v>509</v>
      </c>
    </row>
    <row r="16" spans="1:18" x14ac:dyDescent="0.2">
      <c r="A16" s="566"/>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84">
        <f>INDICE!A3</f>
        <v>45108</v>
      </c>
      <c r="C3" s="785"/>
      <c r="D3" s="785" t="s">
        <v>115</v>
      </c>
      <c r="E3" s="785"/>
      <c r="F3" s="785" t="s">
        <v>116</v>
      </c>
      <c r="G3" s="785"/>
      <c r="H3" s="785"/>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39.65146</v>
      </c>
      <c r="C5" s="319">
        <v>-6.1939076783314224</v>
      </c>
      <c r="D5" s="318">
        <v>432.94703000000004</v>
      </c>
      <c r="E5" s="319">
        <v>-6.9937605800827862</v>
      </c>
      <c r="F5" s="318">
        <v>717.94931999999994</v>
      </c>
      <c r="G5" s="319">
        <v>-10.315537955507125</v>
      </c>
      <c r="H5" s="324">
        <v>34.132655480038565</v>
      </c>
    </row>
    <row r="6" spans="1:8" x14ac:dyDescent="0.2">
      <c r="A6" s="317" t="s">
        <v>139</v>
      </c>
      <c r="B6" s="326">
        <v>25.371120000000001</v>
      </c>
      <c r="C6" s="319">
        <v>-4.1816427383126058</v>
      </c>
      <c r="D6" s="318">
        <v>297.21365999999995</v>
      </c>
      <c r="E6" s="319">
        <v>-8.0004026499866452</v>
      </c>
      <c r="F6" s="318">
        <v>492.87473999999992</v>
      </c>
      <c r="G6" s="319">
        <v>-5.5751922646237286</v>
      </c>
      <c r="H6" s="324">
        <v>23.43218835451168</v>
      </c>
    </row>
    <row r="7" spans="1:8" x14ac:dyDescent="0.2">
      <c r="A7" s="317" t="s">
        <v>140</v>
      </c>
      <c r="B7" s="326">
        <v>10.186450000000001</v>
      </c>
      <c r="C7" s="319">
        <v>3.6190819140506063</v>
      </c>
      <c r="D7" s="318">
        <v>65.20308</v>
      </c>
      <c r="E7" s="319">
        <v>7.5334863579106157</v>
      </c>
      <c r="F7" s="318">
        <v>112.05734</v>
      </c>
      <c r="G7" s="319">
        <v>10.508606089103639</v>
      </c>
      <c r="H7" s="324">
        <v>5.327415840758154</v>
      </c>
    </row>
    <row r="8" spans="1:8" x14ac:dyDescent="0.2">
      <c r="A8" s="320" t="s">
        <v>441</v>
      </c>
      <c r="B8" s="325">
        <v>87.347610000000003</v>
      </c>
      <c r="C8" s="322">
        <v>50.291101267314708</v>
      </c>
      <c r="D8" s="321">
        <v>455.16476</v>
      </c>
      <c r="E8" s="323">
        <v>54.761573411916039</v>
      </c>
      <c r="F8" s="321">
        <v>780.52751999999987</v>
      </c>
      <c r="G8" s="323">
        <v>60.595140284630766</v>
      </c>
      <c r="H8" s="487">
        <v>37.107740324691591</v>
      </c>
    </row>
    <row r="9" spans="1:8" s="69" customFormat="1" x14ac:dyDescent="0.2">
      <c r="A9" s="287" t="s">
        <v>114</v>
      </c>
      <c r="B9" s="61">
        <v>162.55664000000002</v>
      </c>
      <c r="C9" s="62">
        <v>18.916993184297333</v>
      </c>
      <c r="D9" s="61">
        <v>1250.5285300000003</v>
      </c>
      <c r="E9" s="62">
        <v>9.3783665005349306</v>
      </c>
      <c r="F9" s="61">
        <v>2103.4089199999999</v>
      </c>
      <c r="G9" s="62">
        <v>10.130311030575649</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1"/>
      <c r="D17" s="591"/>
      <c r="E17" s="591"/>
      <c r="F17" s="591"/>
      <c r="G17" s="591"/>
      <c r="H17" s="591"/>
      <c r="I17" s="591"/>
      <c r="J17" s="591"/>
      <c r="K17" s="591"/>
      <c r="L17" s="591"/>
      <c r="M17" s="591"/>
      <c r="N17" s="591"/>
      <c r="O17" s="591"/>
      <c r="P17" s="591"/>
      <c r="Q17" s="591"/>
      <c r="R17" s="591"/>
      <c r="S17" s="591"/>
      <c r="T17" s="591"/>
      <c r="U17" s="591"/>
    </row>
  </sheetData>
  <mergeCells count="3">
    <mergeCell ref="B3:C3"/>
    <mergeCell ref="D3:E3"/>
    <mergeCell ref="F3:H3"/>
  </mergeCells>
  <conditionalFormatting sqref="B8">
    <cfRule type="cellIs" dxfId="179" priority="8" operator="between">
      <formula>0</formula>
      <formula>0.5</formula>
    </cfRule>
  </conditionalFormatting>
  <conditionalFormatting sqref="C17:U17">
    <cfRule type="cellIs" dxfId="178" priority="3" operator="between">
      <formula>-0.0499999</formula>
      <formula>0.0499999</formula>
    </cfRule>
  </conditionalFormatting>
  <conditionalFormatting sqref="D8">
    <cfRule type="cellIs" dxfId="177" priority="7" operator="between">
      <formula>0</formula>
      <formula>0.5</formula>
    </cfRule>
  </conditionalFormatting>
  <conditionalFormatting sqref="F8">
    <cfRule type="cellIs" dxfId="176" priority="6" operator="between">
      <formula>0</formula>
      <formula>0.5</formula>
    </cfRule>
  </conditionalFormatting>
  <conditionalFormatting sqref="G5">
    <cfRule type="cellIs" dxfId="175" priority="1" operator="between">
      <formula>-0.049</formula>
      <formula>0.049</formula>
    </cfRule>
  </conditionalFormatting>
  <conditionalFormatting sqref="H8">
    <cfRule type="cellIs" dxfId="174"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84">
        <f>INDICE!A3</f>
        <v>45108</v>
      </c>
      <c r="C3" s="785"/>
      <c r="D3" s="786" t="s">
        <v>115</v>
      </c>
      <c r="E3" s="786"/>
      <c r="F3" s="786" t="s">
        <v>116</v>
      </c>
      <c r="G3" s="786"/>
      <c r="H3" s="786"/>
    </row>
    <row r="4" spans="1:14" x14ac:dyDescent="0.2">
      <c r="A4" s="66"/>
      <c r="B4" s="82" t="s">
        <v>47</v>
      </c>
      <c r="C4" s="82" t="s">
        <v>425</v>
      </c>
      <c r="D4" s="82" t="s">
        <v>47</v>
      </c>
      <c r="E4" s="82" t="s">
        <v>421</v>
      </c>
      <c r="F4" s="82" t="s">
        <v>47</v>
      </c>
      <c r="G4" s="83" t="s">
        <v>421</v>
      </c>
      <c r="H4" s="83" t="s">
        <v>106</v>
      </c>
    </row>
    <row r="5" spans="1:14" x14ac:dyDescent="0.2">
      <c r="A5" s="84" t="s">
        <v>183</v>
      </c>
      <c r="B5" s="340">
        <v>557.01051999999959</v>
      </c>
      <c r="C5" s="336">
        <v>9.7892970308310474</v>
      </c>
      <c r="D5" s="335">
        <v>3257.8937999999989</v>
      </c>
      <c r="E5" s="337">
        <v>6.5736836685670834</v>
      </c>
      <c r="F5" s="335">
        <v>5643.0864000000001</v>
      </c>
      <c r="G5" s="337">
        <v>6.3229475322092954</v>
      </c>
      <c r="H5" s="342">
        <v>94.591945946493937</v>
      </c>
    </row>
    <row r="6" spans="1:14" x14ac:dyDescent="0.2">
      <c r="A6" s="84" t="s">
        <v>184</v>
      </c>
      <c r="B6" s="326">
        <v>31.404340000000005</v>
      </c>
      <c r="C6" s="319">
        <v>17.963953094397791</v>
      </c>
      <c r="D6" s="318">
        <v>181.74352999999999</v>
      </c>
      <c r="E6" s="319">
        <v>5.5645750893468247</v>
      </c>
      <c r="F6" s="318">
        <v>318.06022999999999</v>
      </c>
      <c r="G6" s="319">
        <v>-4.6457535042645315</v>
      </c>
      <c r="H6" s="324">
        <v>5.3314682695429623</v>
      </c>
    </row>
    <row r="7" spans="1:14" x14ac:dyDescent="0.2">
      <c r="A7" s="84" t="s">
        <v>188</v>
      </c>
      <c r="B7" s="341">
        <v>3.96E-3</v>
      </c>
      <c r="C7" s="333">
        <v>0</v>
      </c>
      <c r="D7" s="332">
        <v>4.2800000000000005E-2</v>
      </c>
      <c r="E7" s="588">
        <v>0</v>
      </c>
      <c r="F7" s="332">
        <v>5.0680000000000003E-2</v>
      </c>
      <c r="G7" s="588">
        <v>0</v>
      </c>
      <c r="H7" s="341">
        <v>8.4952089703399058E-4</v>
      </c>
    </row>
    <row r="8" spans="1:14" x14ac:dyDescent="0.2">
      <c r="A8" s="84" t="s">
        <v>145</v>
      </c>
      <c r="B8" s="341">
        <v>0</v>
      </c>
      <c r="C8" s="333">
        <v>0</v>
      </c>
      <c r="D8" s="332">
        <v>4.1840000000000002E-2</v>
      </c>
      <c r="E8" s="588">
        <v>254.57627118644069</v>
      </c>
      <c r="F8" s="332">
        <v>4.1840000000000002E-2</v>
      </c>
      <c r="G8" s="333">
        <v>-81.577209281845796</v>
      </c>
      <c r="H8" s="341">
        <v>7.0134085106357861E-4</v>
      </c>
    </row>
    <row r="9" spans="1:14" x14ac:dyDescent="0.2">
      <c r="A9" s="339" t="s">
        <v>146</v>
      </c>
      <c r="B9" s="327">
        <v>588.41881999999953</v>
      </c>
      <c r="C9" s="328">
        <v>10.195167115158135</v>
      </c>
      <c r="D9" s="327">
        <v>3439.7219699999982</v>
      </c>
      <c r="E9" s="328">
        <v>6.5221137854723183</v>
      </c>
      <c r="F9" s="327">
        <v>5961.2391500000003</v>
      </c>
      <c r="G9" s="328">
        <v>5.6717520523601284</v>
      </c>
      <c r="H9" s="328">
        <v>99.924965077785004</v>
      </c>
    </row>
    <row r="10" spans="1:14" x14ac:dyDescent="0.2">
      <c r="A10" s="84" t="s">
        <v>147</v>
      </c>
      <c r="B10" s="341">
        <v>0.44798000000000004</v>
      </c>
      <c r="C10" s="333">
        <v>7.0135206153552039</v>
      </c>
      <c r="D10" s="332">
        <v>2.7972600000000001</v>
      </c>
      <c r="E10" s="333">
        <v>0.61543441900618978</v>
      </c>
      <c r="F10" s="332">
        <v>4.4763700000000002</v>
      </c>
      <c r="G10" s="333">
        <v>-2.6810502446904163</v>
      </c>
      <c r="H10" s="324">
        <v>7.5034922214996927E-2</v>
      </c>
    </row>
    <row r="11" spans="1:14" x14ac:dyDescent="0.2">
      <c r="A11" s="60" t="s">
        <v>148</v>
      </c>
      <c r="B11" s="329">
        <v>588.86679999999944</v>
      </c>
      <c r="C11" s="330">
        <v>10.192674773629479</v>
      </c>
      <c r="D11" s="329">
        <v>3442.5192299999981</v>
      </c>
      <c r="E11" s="330">
        <v>6.5170327256306546</v>
      </c>
      <c r="F11" s="329">
        <v>5965.7155200000007</v>
      </c>
      <c r="G11" s="330">
        <v>5.6649470361344099</v>
      </c>
      <c r="H11" s="330">
        <v>100</v>
      </c>
    </row>
    <row r="12" spans="1:14" x14ac:dyDescent="0.2">
      <c r="A12" s="366" t="s">
        <v>149</v>
      </c>
      <c r="B12" s="331"/>
      <c r="C12" s="331"/>
      <c r="D12" s="331"/>
      <c r="E12" s="331"/>
      <c r="F12" s="331"/>
      <c r="G12" s="331"/>
      <c r="H12" s="331"/>
    </row>
    <row r="13" spans="1:14" x14ac:dyDescent="0.2">
      <c r="A13" s="592" t="s">
        <v>188</v>
      </c>
      <c r="B13" s="593">
        <v>13.905719999999995</v>
      </c>
      <c r="C13" s="594">
        <v>-7.712891453282313</v>
      </c>
      <c r="D13" s="595">
        <v>90.193970000000022</v>
      </c>
      <c r="E13" s="594">
        <v>-13.575892769450112</v>
      </c>
      <c r="F13" s="595">
        <v>145.27245000000008</v>
      </c>
      <c r="G13" s="594">
        <v>-18.873279597490413</v>
      </c>
      <c r="H13" s="596">
        <v>2.4351219818138441</v>
      </c>
    </row>
    <row r="14" spans="1:14" x14ac:dyDescent="0.2">
      <c r="A14" s="597" t="s">
        <v>150</v>
      </c>
      <c r="B14" s="598">
        <v>2.3614372554200727</v>
      </c>
      <c r="C14" s="599"/>
      <c r="D14" s="600">
        <v>2.6199990174056365</v>
      </c>
      <c r="E14" s="599"/>
      <c r="F14" s="600">
        <v>2.4351219818138441</v>
      </c>
      <c r="G14" s="599"/>
      <c r="H14" s="601"/>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73" priority="24" operator="between">
      <formula>0</formula>
      <formula>0.5</formula>
    </cfRule>
  </conditionalFormatting>
  <conditionalFormatting sqref="B7:D8">
    <cfRule type="cellIs" dxfId="172" priority="10" operator="equal">
      <formula>0</formula>
    </cfRule>
    <cfRule type="cellIs" dxfId="171" priority="11" operator="between">
      <formula>0</formula>
      <formula>0.5</formula>
    </cfRule>
  </conditionalFormatting>
  <conditionalFormatting sqref="F7">
    <cfRule type="cellIs" dxfId="170" priority="7" operator="equal">
      <formula>0</formula>
    </cfRule>
    <cfRule type="cellIs" dxfId="169" priority="8" operator="between">
      <formula>0</formula>
      <formula>0.5</formula>
    </cfRule>
  </conditionalFormatting>
  <conditionalFormatting sqref="F8:G8">
    <cfRule type="cellIs" dxfId="168" priority="23" operator="between">
      <formula>0</formula>
      <formula>0.5</formula>
    </cfRule>
  </conditionalFormatting>
  <conditionalFormatting sqref="H7:H8">
    <cfRule type="cellIs" dxfId="167"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600</v>
      </c>
    </row>
    <row r="2" spans="1:12" ht="15.75" x14ac:dyDescent="0.25">
      <c r="A2" s="2"/>
      <c r="B2" s="89"/>
      <c r="H2" s="79" t="s">
        <v>151</v>
      </c>
    </row>
    <row r="3" spans="1:12" ht="14.1" customHeight="1" x14ac:dyDescent="0.2">
      <c r="A3" s="90"/>
      <c r="B3" s="787">
        <f>INDICE!A3</f>
        <v>45108</v>
      </c>
      <c r="C3" s="787"/>
      <c r="D3" s="787"/>
      <c r="E3" s="91"/>
      <c r="F3" s="788" t="s">
        <v>116</v>
      </c>
      <c r="G3" s="788"/>
      <c r="H3" s="788"/>
    </row>
    <row r="4" spans="1:12" x14ac:dyDescent="0.2">
      <c r="A4" s="92"/>
      <c r="B4" s="93" t="s">
        <v>143</v>
      </c>
      <c r="C4" s="492" t="s">
        <v>144</v>
      </c>
      <c r="D4" s="93" t="s">
        <v>152</v>
      </c>
      <c r="E4" s="93"/>
      <c r="F4" s="93" t="s">
        <v>143</v>
      </c>
      <c r="G4" s="492" t="s">
        <v>144</v>
      </c>
      <c r="H4" s="93" t="s">
        <v>152</v>
      </c>
    </row>
    <row r="5" spans="1:12" x14ac:dyDescent="0.2">
      <c r="A5" s="90" t="s">
        <v>153</v>
      </c>
      <c r="B5" s="94">
        <v>83.705430000000007</v>
      </c>
      <c r="C5" s="96">
        <v>3.5286499999999998</v>
      </c>
      <c r="D5" s="343">
        <v>87.234080000000006</v>
      </c>
      <c r="E5" s="94"/>
      <c r="F5" s="94">
        <v>855.68984999999986</v>
      </c>
      <c r="G5" s="96">
        <v>33.892750000000035</v>
      </c>
      <c r="H5" s="343">
        <v>889.58259999999996</v>
      </c>
    </row>
    <row r="6" spans="1:12" x14ac:dyDescent="0.2">
      <c r="A6" s="92" t="s">
        <v>154</v>
      </c>
      <c r="B6" s="95">
        <v>15.759389999999998</v>
      </c>
      <c r="C6" s="96">
        <v>0.67141999999999991</v>
      </c>
      <c r="D6" s="344">
        <v>16.430809999999997</v>
      </c>
      <c r="E6" s="95"/>
      <c r="F6" s="95">
        <v>159.62733999999989</v>
      </c>
      <c r="G6" s="96">
        <v>6.4180500000000009</v>
      </c>
      <c r="H6" s="344">
        <v>166.04538999999988</v>
      </c>
    </row>
    <row r="7" spans="1:12" x14ac:dyDescent="0.2">
      <c r="A7" s="92" t="s">
        <v>155</v>
      </c>
      <c r="B7" s="95">
        <v>10.158869999999999</v>
      </c>
      <c r="C7" s="96">
        <v>0.63256000000000001</v>
      </c>
      <c r="D7" s="344">
        <v>10.791429999999998</v>
      </c>
      <c r="E7" s="95"/>
      <c r="F7" s="95">
        <v>101.60914999999989</v>
      </c>
      <c r="G7" s="96">
        <v>5.9029699999999998</v>
      </c>
      <c r="H7" s="344">
        <v>107.51211999999988</v>
      </c>
    </row>
    <row r="8" spans="1:12" x14ac:dyDescent="0.2">
      <c r="A8" s="92" t="s">
        <v>156</v>
      </c>
      <c r="B8" s="95">
        <v>29.928610000000003</v>
      </c>
      <c r="C8" s="96">
        <v>1.19293</v>
      </c>
      <c r="D8" s="344">
        <v>31.121540000000003</v>
      </c>
      <c r="E8" s="95"/>
      <c r="F8" s="95">
        <v>248.57865999999996</v>
      </c>
      <c r="G8" s="96">
        <v>10.544300000000002</v>
      </c>
      <c r="H8" s="344">
        <v>259.12295999999998</v>
      </c>
    </row>
    <row r="9" spans="1:12" x14ac:dyDescent="0.2">
      <c r="A9" s="92" t="s">
        <v>157</v>
      </c>
      <c r="B9" s="95">
        <v>35.608919999999998</v>
      </c>
      <c r="C9" s="96">
        <v>8.3765400000000003</v>
      </c>
      <c r="D9" s="344">
        <v>43.985459999999996</v>
      </c>
      <c r="E9" s="95"/>
      <c r="F9" s="95">
        <v>424.1539199999998</v>
      </c>
      <c r="G9" s="96">
        <v>97.192619999999948</v>
      </c>
      <c r="H9" s="344">
        <v>521.34653999999978</v>
      </c>
    </row>
    <row r="10" spans="1:12" x14ac:dyDescent="0.2">
      <c r="A10" s="92" t="s">
        <v>158</v>
      </c>
      <c r="B10" s="95">
        <v>7.7742599999999999</v>
      </c>
      <c r="C10" s="96">
        <v>0.34040000000000004</v>
      </c>
      <c r="D10" s="344">
        <v>8.1146600000000007</v>
      </c>
      <c r="E10" s="95"/>
      <c r="F10" s="95">
        <v>74.688439999999972</v>
      </c>
      <c r="G10" s="96">
        <v>3.1104900000000013</v>
      </c>
      <c r="H10" s="344">
        <v>77.79892999999997</v>
      </c>
    </row>
    <row r="11" spans="1:12" x14ac:dyDescent="0.2">
      <c r="A11" s="92" t="s">
        <v>159</v>
      </c>
      <c r="B11" s="95">
        <v>29.847969999999986</v>
      </c>
      <c r="C11" s="96">
        <v>1.8826800000000001</v>
      </c>
      <c r="D11" s="344">
        <v>31.730649999999986</v>
      </c>
      <c r="E11" s="95"/>
      <c r="F11" s="95">
        <v>301.57758000000018</v>
      </c>
      <c r="G11" s="96">
        <v>15.003570000000035</v>
      </c>
      <c r="H11" s="344">
        <v>316.58115000000021</v>
      </c>
    </row>
    <row r="12" spans="1:12" x14ac:dyDescent="0.2">
      <c r="A12" s="92" t="s">
        <v>512</v>
      </c>
      <c r="B12" s="95">
        <v>24.91452</v>
      </c>
      <c r="C12" s="96">
        <v>0.82119000000000009</v>
      </c>
      <c r="D12" s="344">
        <v>25.735710000000001</v>
      </c>
      <c r="E12" s="95"/>
      <c r="F12" s="95">
        <v>234.28405999999993</v>
      </c>
      <c r="G12" s="96">
        <v>8.2971800000000062</v>
      </c>
      <c r="H12" s="344">
        <v>242.58123999999992</v>
      </c>
      <c r="J12" s="96"/>
    </row>
    <row r="13" spans="1:12" x14ac:dyDescent="0.2">
      <c r="A13" s="92" t="s">
        <v>160</v>
      </c>
      <c r="B13" s="95">
        <v>97.98272</v>
      </c>
      <c r="C13" s="96">
        <v>4.6832899999999986</v>
      </c>
      <c r="D13" s="344">
        <v>102.66601</v>
      </c>
      <c r="E13" s="95"/>
      <c r="F13" s="95">
        <v>999.91225000000043</v>
      </c>
      <c r="G13" s="96">
        <v>47.283600000000035</v>
      </c>
      <c r="H13" s="344">
        <v>1047.1958500000005</v>
      </c>
      <c r="J13" s="96"/>
      <c r="L13" s="698"/>
    </row>
    <row r="14" spans="1:12" x14ac:dyDescent="0.2">
      <c r="A14" s="92" t="s">
        <v>161</v>
      </c>
      <c r="B14" s="95">
        <v>0.51933000000000007</v>
      </c>
      <c r="C14" s="96">
        <v>6.9099999999999995E-2</v>
      </c>
      <c r="D14" s="345">
        <v>0.58843000000000001</v>
      </c>
      <c r="E14" s="96"/>
      <c r="F14" s="95">
        <v>5.8684699999999994</v>
      </c>
      <c r="G14" s="96">
        <v>0.60028999999999999</v>
      </c>
      <c r="H14" s="345">
        <v>6.4687599999999996</v>
      </c>
      <c r="J14" s="96"/>
      <c r="K14" s="717"/>
    </row>
    <row r="15" spans="1:12" x14ac:dyDescent="0.2">
      <c r="A15" s="92" t="s">
        <v>162</v>
      </c>
      <c r="B15" s="95">
        <v>66.994129999999984</v>
      </c>
      <c r="C15" s="96">
        <v>2.7987899999999999</v>
      </c>
      <c r="D15" s="344">
        <v>69.792919999999981</v>
      </c>
      <c r="E15" s="95"/>
      <c r="F15" s="95">
        <v>649.73265999999956</v>
      </c>
      <c r="G15" s="96">
        <v>25.434439999999999</v>
      </c>
      <c r="H15" s="344">
        <v>675.16709999999955</v>
      </c>
      <c r="J15" s="96"/>
    </row>
    <row r="16" spans="1:12" x14ac:dyDescent="0.2">
      <c r="A16" s="92" t="s">
        <v>163</v>
      </c>
      <c r="B16" s="95">
        <v>10.306179999999999</v>
      </c>
      <c r="C16" s="96">
        <v>0.33987000000000001</v>
      </c>
      <c r="D16" s="344">
        <v>10.646049999999999</v>
      </c>
      <c r="E16" s="95"/>
      <c r="F16" s="95">
        <v>105.49981000000005</v>
      </c>
      <c r="G16" s="96">
        <v>3.1665199999999984</v>
      </c>
      <c r="H16" s="344">
        <v>108.66633000000004</v>
      </c>
      <c r="J16" s="96"/>
    </row>
    <row r="17" spans="1:11" x14ac:dyDescent="0.2">
      <c r="A17" s="92" t="s">
        <v>164</v>
      </c>
      <c r="B17" s="95">
        <v>27.833570000000012</v>
      </c>
      <c r="C17" s="96">
        <v>1.4111600000000002</v>
      </c>
      <c r="D17" s="344">
        <v>29.244730000000011</v>
      </c>
      <c r="E17" s="95"/>
      <c r="F17" s="95">
        <v>275.08622999999994</v>
      </c>
      <c r="G17" s="96">
        <v>13.279840000000011</v>
      </c>
      <c r="H17" s="344">
        <v>288.36606999999998</v>
      </c>
      <c r="J17" s="96"/>
    </row>
    <row r="18" spans="1:11" x14ac:dyDescent="0.2">
      <c r="A18" s="92" t="s">
        <v>165</v>
      </c>
      <c r="B18" s="95">
        <v>2.9666399999999999</v>
      </c>
      <c r="C18" s="96">
        <v>0.10656</v>
      </c>
      <c r="D18" s="344">
        <v>3.0731999999999999</v>
      </c>
      <c r="E18" s="95"/>
      <c r="F18" s="95">
        <v>28.335110000000007</v>
      </c>
      <c r="G18" s="96">
        <v>1.1752599999999997</v>
      </c>
      <c r="H18" s="344">
        <v>29.510370000000009</v>
      </c>
      <c r="J18" s="96"/>
    </row>
    <row r="19" spans="1:11" x14ac:dyDescent="0.2">
      <c r="A19" s="92" t="s">
        <v>166</v>
      </c>
      <c r="B19" s="95">
        <v>68.278400000000005</v>
      </c>
      <c r="C19" s="96">
        <v>2.4818200000000004</v>
      </c>
      <c r="D19" s="344">
        <v>70.760220000000004</v>
      </c>
      <c r="E19" s="95"/>
      <c r="F19" s="95">
        <v>728.3981799999998</v>
      </c>
      <c r="G19" s="96">
        <v>27.227489999999996</v>
      </c>
      <c r="H19" s="344">
        <v>755.62566999999979</v>
      </c>
      <c r="J19" s="96"/>
    </row>
    <row r="20" spans="1:11" x14ac:dyDescent="0.2">
      <c r="A20" s="92" t="s">
        <v>167</v>
      </c>
      <c r="B20" s="96">
        <v>0.63064999999999993</v>
      </c>
      <c r="C20" s="96">
        <v>0</v>
      </c>
      <c r="D20" s="345">
        <v>0.63064999999999993</v>
      </c>
      <c r="E20" s="96"/>
      <c r="F20" s="95">
        <v>6.6374400000000007</v>
      </c>
      <c r="G20" s="96">
        <v>0</v>
      </c>
      <c r="H20" s="345">
        <v>6.6374400000000007</v>
      </c>
      <c r="J20" s="96"/>
    </row>
    <row r="21" spans="1:11" x14ac:dyDescent="0.2">
      <c r="A21" s="92" t="s">
        <v>168</v>
      </c>
      <c r="B21" s="95">
        <v>15.796290000000001</v>
      </c>
      <c r="C21" s="96">
        <v>0.63036999999999999</v>
      </c>
      <c r="D21" s="344">
        <v>16.426660000000002</v>
      </c>
      <c r="E21" s="95"/>
      <c r="F21" s="95">
        <v>154.01979999999995</v>
      </c>
      <c r="G21" s="96">
        <v>6.4162300000000023</v>
      </c>
      <c r="H21" s="344">
        <v>160.43602999999996</v>
      </c>
      <c r="J21" s="96"/>
      <c r="K21" s="96"/>
    </row>
    <row r="22" spans="1:11" x14ac:dyDescent="0.2">
      <c r="A22" s="92" t="s">
        <v>169</v>
      </c>
      <c r="B22" s="95">
        <v>6.8008299999999995</v>
      </c>
      <c r="C22" s="96">
        <v>0.26197999999999999</v>
      </c>
      <c r="D22" s="344">
        <v>7.0628099999999998</v>
      </c>
      <c r="E22" s="95"/>
      <c r="F22" s="95">
        <v>77.124310000000037</v>
      </c>
      <c r="G22" s="96">
        <v>2.5768700000000004</v>
      </c>
      <c r="H22" s="344">
        <v>79.701180000000036</v>
      </c>
      <c r="J22" s="96"/>
    </row>
    <row r="23" spans="1:11" x14ac:dyDescent="0.2">
      <c r="A23" s="97" t="s">
        <v>170</v>
      </c>
      <c r="B23" s="98">
        <v>21.203810000000001</v>
      </c>
      <c r="C23" s="96">
        <v>1.17503</v>
      </c>
      <c r="D23" s="346">
        <v>22.37884</v>
      </c>
      <c r="E23" s="98"/>
      <c r="F23" s="98">
        <v>212.26314000000008</v>
      </c>
      <c r="G23" s="96">
        <v>10.537760000000004</v>
      </c>
      <c r="H23" s="346">
        <v>222.80090000000007</v>
      </c>
      <c r="J23" s="96"/>
    </row>
    <row r="24" spans="1:11" x14ac:dyDescent="0.2">
      <c r="A24" s="99" t="s">
        <v>430</v>
      </c>
      <c r="B24" s="100">
        <v>557.01051999999947</v>
      </c>
      <c r="C24" s="100">
        <v>31.404339999999998</v>
      </c>
      <c r="D24" s="100">
        <v>588.41485999999952</v>
      </c>
      <c r="E24" s="100"/>
      <c r="F24" s="100">
        <v>5643.0863999999838</v>
      </c>
      <c r="G24" s="100">
        <v>318.06023000000033</v>
      </c>
      <c r="H24" s="100">
        <v>5961.1466299999838</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8"/>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66" priority="13" operator="between">
      <formula>0</formula>
      <formula>0.5</formula>
    </cfRule>
    <cfRule type="cellIs" dxfId="165" priority="14" operator="between">
      <formula>0</formula>
      <formula>0.49</formula>
    </cfRule>
  </conditionalFormatting>
  <conditionalFormatting sqref="C5:C23">
    <cfRule type="cellIs" dxfId="164" priority="12" stopIfTrue="1" operator="equal">
      <formula>0</formula>
    </cfRule>
  </conditionalFormatting>
  <conditionalFormatting sqref="G5:G23">
    <cfRule type="cellIs" dxfId="163" priority="10" stopIfTrue="1" operator="equal">
      <formula>0</formula>
    </cfRule>
  </conditionalFormatting>
  <conditionalFormatting sqref="J12:J30">
    <cfRule type="cellIs" dxfId="162" priority="6" stopIfTrue="1" operator="equal">
      <formula>0</formula>
    </cfRule>
    <cfRule type="cellIs" dxfId="161" priority="8" operator="between">
      <formula>0</formula>
      <formula>0.5</formula>
    </cfRule>
    <cfRule type="cellIs" dxfId="160"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2023-09-22T10:06:54Z</dcterms:modified>
</cp:coreProperties>
</file>