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U:\INFORMES CORES WEB\BEH\BEH 2014\2023\11. NOVIEMBRE\"/>
    </mc:Choice>
  </mc:AlternateContent>
  <xr:revisionPtr revIDLastSave="0" documentId="13_ncr:1_{FDE4CCA2-6599-4704-BF7E-1F6DA78560FB}"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<sst xmlns="http://schemas.openxmlformats.org/spreadsheetml/2006/main" count="1828" uniqueCount="699">
  <si>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</si>
  <si>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</si>
  <si>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</si>
  <si>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</si>
  <si>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</si>
  <si>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</si>
  <si>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</si>
  <si>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</si>
  <si>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</si>
  <si>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</si>
  <si>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</si>
  <si>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</si>
  <si>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</si>
  <si>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</si>
  <si>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</si>
  <si>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</si>
  <si>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</si>
  <si>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</si>
  <si>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</si>
  <si>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</si>
  <si>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</si>
  <si>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</si>
  <si>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</si>
  <si>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</si>
  <si>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</si>
  <si>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</si>
  <si>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</si>
  <si>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</si>
  <si>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</si>
  <si>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</si>
  <si>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</si>
  <si>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</si>
  <si>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</si>
  <si>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</si>
  <si>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</si>
  <si>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</si>
  <si>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</si>
  <si>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</si>
  <si>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</si>
  <si>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</si>
  <si>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</si>
  <si>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</si>
  <si>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</si>
  <si>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</si>
  <si>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</si>
  <si>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</si>
  <si>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</si>
  <si>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</si>
  <si>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</si>
  <si>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</si>
  <si>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</si>
  <si>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</si>
  <si>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</si>
  <si>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</si>
  <si>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</si>
  <si>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</si>
  <si>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</si>
  <si>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</si>
  <si>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</si>
  <si>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</si>
  <si>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</si>
  <si>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</si>
  <si>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</si>
  <si>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</si>
  <si>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</si>
  <si>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</si>
  <si>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</si>
  <si>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</si>
  <si>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</si>
  <si>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</si>
  <si>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</si>
  <si>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</si>
  <si>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</si>
  <si>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</si>
  <si>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</si>
  <si>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</si>
  <si>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</si>
  <si>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</si>
  <si>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</si>
  <si>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</si>
  <si>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</si>
  <si>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</si>
  <si>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</si>
  <si>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</si>
  <si>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</si>
  <si>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</si>
  <si>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</si>
  <si>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</si>
  <si>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</si>
  <si>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</si>
  <si>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</si>
  <si>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</si>
  <si>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</si>
  <si>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</si>
  <si>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</si>
  <si>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</si>
  <si>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</si>
  <si>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</si>
  <si>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</si>
  <si>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</si>
  <si>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</si>
  <si>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</si>
  <si>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</si>
  <si>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</si>
  <si>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</si>
  <si>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</si>
  <si>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</si>
  <si>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</si>
  <si>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</si>
  <si>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</si>
  <si>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</si>
  <si>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</si>
  <si>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</si>
  <si>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</si>
  <si>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</si>
  <si>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</si>
  <si>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</si>
  <si>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</si>
  <si>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</si>
  <si>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</si>
  <si>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</si>
  <si>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</si>
  <si>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</si>
  <si>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</si>
  <si>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</si>
  <si>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</si>
  <si>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</si>
  <si>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</si>
  <si>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</si>
  <si>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</si>
  <si>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</si>
  <si>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</si>
  <si>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</si>
  <si>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</si>
  <si>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</si>
  <si>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</si>
  <si>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</si>
  <si>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</si>
  <si>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</si>
  <si>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</si>
  <si>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</si>
  <si>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</si>
  <si>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</si>
  <si>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</si>
  <si>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</si>
  <si>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</si>
  <si>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</si>
  <si>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</si>
  <si>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</si>
  <si>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</si>
  <si>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</si>
  <si>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</si>
  <si>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</si>
  <si>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</si>
  <si>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</si>
  <si>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</si>
  <si>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</si>
  <si>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</si>
  <si>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</si>
  <si>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</si>
  <si>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</si>
  <si>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</si>
  <si>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</si>
  <si>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</si>
  <si>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</si>
  <si>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</si>
  <si>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</si>
  <si>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</si>
  <si>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</si>
  <si>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</si>
  <si>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</si>
  <si>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</si>
  <si>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</si>
  <si>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</si>
  <si>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</si>
  <si>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</si>
  <si>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</si>
  <si>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</si>
  <si>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</si>
  <si>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</si>
  <si>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</si>
  <si>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</si>
  <si>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</si>
  <si>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</si>
  <si>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</si>
  <si>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</si>
  <si>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</si>
  <si>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</si>
  <si>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</si>
  <si>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</si>
  <si>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</si>
  <si>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</si>
  <si>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</si>
  <si>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</si>
  <si>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</si>
  <si>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</si>
  <si>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</si>
  <si>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</si>
  <si>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</si>
  <si>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</si>
  <si>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</si>
  <si>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</si>
  <si>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</si>
  <si>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</si>
  <si>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</si>
  <si>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</si>
  <si>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</si>
  <si>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</si>
  <si>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</si>
  <si>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</si>
  <si>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</si>
  <si>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</si>
  <si>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</si>
  <si>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</si>
  <si>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</si>
  <si>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</si>
  <si>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</si>
  <si>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</si>
  <si>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</si>
  <si>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</si>
  <si>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</si>
  <si>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</si>
  <si>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</si>
  <si>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</si>
  <si>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</si>
  <si>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</si>
  <si>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</si>
  <si>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</si>
  <si>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</si>
  <si>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</si>
  <si>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</si>
  <si>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</si>
  <si>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</si>
  <si>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</si>
  <si>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</si>
  <si>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</si>
  <si>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</si>
  <si>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</si>
  <si>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</si>
  <si>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</si>
  <si>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</si>
  <si>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</si>
  <si>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</si>
  <si>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</si>
  <si>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</si>
  <si>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</si>
  <si>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</si>
  <si>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</si>
  <si>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</si>
  <si>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</si>
  <si>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</si>
  <si>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</si>
  <si>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</si>
  <si>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</si>
  <si>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</si>
  <si>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</si>
  <si>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</si>
  <si>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</si>
  <si>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</si>
  <si>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</si>
  <si>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</si>
  <si>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</si>
  <si>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</si>
  <si>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</si>
  <si>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</si>
  <si>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</si>
  <si>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</si>
  <si>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</si>
  <si>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</si>
  <si>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</si>
  <si>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</si>
  <si>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</si>
  <si>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</si>
  <si>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</si>
  <si>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</si>
  <si>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</si>
  <si>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</si>
  <si>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</si>
  <si>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</si>
  <si>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</si>
  <si>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</si>
  <si>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</si>
  <si>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</si>
  <si>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</si>
  <si>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</si>
  <si>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</si>
  <si>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</si>
  <si>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</si>
  <si>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</si>
  <si>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</si>
  <si>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</si>
  <si>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</si>
  <si>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</si>
  <si>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</si>
  <si>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</si>
  <si>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</si>
  <si>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</si>
  <si>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</si>
  <si>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</si>
  <si>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</si>
  <si>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</si>
  <si>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</si>
  <si>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</si>
  <si>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</si>
  <si>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</si>
  <si>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</si>
  <si>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</si>
  <si>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</si>
  <si>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</si>
  <si>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</si>
  <si>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</si>
  <si>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</si>
  <si>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</si>
  <si>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</si>
  <si>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</si>
  <si>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</si>
  <si>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</si>
  <si>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</si>
  <si>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</si>
  <si>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</si>
  <si>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</si>
  <si>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</si>
  <si>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</si>
  <si>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</si>
  <si>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</si>
  <si>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</si>
  <si>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</si>
  <si>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</si>
  <si>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</si>
  <si>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</si>
  <si>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</si>
  <si>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</si>
  <si>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</si>
  <si>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</si>
  <si>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</si>
  <si>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</si>
  <si>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</si>
  <si>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</si>
  <si>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</si>
  <si>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</si>
  <si>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</si>
  <si>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</si>
  <si>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</si>
  <si>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</si>
  <si>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</si>
  <si>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</si>
  <si>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</si>
  <si>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</si>
  <si>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</si>
  <si>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</si>
  <si>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</si>
  <si>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</si>
  <si>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</si>
  <si>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</si>
  <si>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</si>
  <si>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</si>
  <si>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</si>
  <si>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</si>
  <si>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</si>
  <si>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</si>
  <si>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</si>
  <si>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</si>
  <si>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</si>
  <si>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</si>
  <si>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</si>
  <si>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</si>
  <si>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</si>
  <si>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</si>
  <si>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</si>
  <si>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</si>
  <si>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</si>
  <si>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</si>
  <si>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</si>
  <si>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</si>
  <si>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</si>
  <si>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</si>
  <si>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</si>
  <si>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</si>
  <si>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</si>
  <si>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</si>
  <si>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</si>
  <si>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</si>
  <si>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</si>
  <si>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</si>
  <si>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</si>
  <si>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</si>
  <si>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</si>
  <si>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</si>
  <si>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</si>
  <si>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</si>
  <si>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</si>
  <si>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</si>
  <si>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</si>
  <si>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</si>
  <si>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</si>
  <si>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</si>
  <si>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</si>
  <si>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</si>
  <si>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</si>
  <si>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</si>
  <si>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</si>
  <si>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</si>
  <si>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</si>
  <si>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</si>
  <si>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</si>
  <si>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</si>
  <si>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</si>
  <si>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</si>
  <si>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</si>
  <si>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</si>
  <si>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</si>
  <si>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</si>
  <si>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</si>
  <si>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</si>
  <si>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</si>
  <si>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</si>
  <si>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</si>
  <si>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</si>
  <si>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</si>
  <si>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</si>
  <si>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</si>
  <si>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</si>
  <si>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</si>
  <si>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</si>
  <si>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</si>
  <si>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</si>
  <si>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</si>
  <si>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</si>
  <si>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</si>
  <si>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</si>
  <si>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</si>
  <si>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</si>
  <si>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</si>
  <si>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</si>
  <si>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</si>
  <si>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</si>
  <si>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</si>
  <si>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</si>
  <si>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</si>
  <si>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</si>
  <si>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</si>
  <si>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</si>
  <si>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</si>
  <si>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</si>
  <si>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</si>
  <si>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</si>
  <si>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</si>
  <si>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</si>
  <si>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</si>
  <si>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</si>
  <si>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</si>
  <si>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</si>
  <si>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</si>
  <si>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</si>
  <si>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</si>
  <si>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</si>
  <si>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</si>
  <si>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</si>
  <si>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</si>
  <si>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</si>
  <si>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</si>
  <si>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</si>
  <si>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</si>
  <si>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</si>
  <si>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</si>
  <si>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</si>
  <si>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</si>
  <si>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</si>
  <si>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</si>
  <si>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</si>
  <si>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</si>
  <si>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</si>
  <si>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</si>
  <si>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</si>
  <si>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</si>
  <si>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</si>
  <si>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</si>
  <si>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</si>
  <si>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</si>
  <si>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</si>
  <si>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</si>
  <si>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</si>
  <si>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</si>
  <si>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</si>
  <si>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</si>
  <si>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</si>
  <si>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</si>
  <si>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</si>
  <si>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</si>
  <si>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</si>
  <si>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</si>
  <si>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</si>
  <si>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</si>
  <si>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</si>
  <si>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</si>
  <si>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</si>
  <si>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</si>
  <si>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</si>
  <si>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</si>
  <si>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</si>
  <si>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</si>
  <si>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</si>
  <si>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</si>
  <si>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</si>
  <si>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</si>
  <si>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</si>
  <si>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</si>
  <si>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</si>
  <si>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</si>
  <si>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</si>
  <si>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</si>
  <si>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</si>
  <si>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</si>
  <si>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</si>
  <si>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</si>
  <si>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</si>
  <si>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</si>
  <si>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</si>
  <si>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</si>
  <si>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</si>
  <si>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</si>
  <si>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</si>
  <si>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</si>
  <si>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</si>
  <si>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</si>
  <si>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</si>
  <si>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</si>
  <si>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</si>
  <si>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</si>
  <si>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</si>
  <si>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</si>
  <si>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</si>
  <si>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</si>
  <si>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</si>
  <si>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</si>
  <si>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</si>
  <si>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</si>
  <si>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</si>
  <si>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</si>
  <si>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</si>
  <si>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</si>
  <si>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</si>
  <si>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</si>
  <si>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</si>
  <si>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</si>
  <si>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</si>
  <si>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</si>
  <si>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</si>
  <si>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</si>
  <si>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</si>
  <si>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</si>
  <si>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</si>
  <si>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</si>
  <si>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</si>
  <si>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</si>
  <si>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</si>
  <si>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</si>
  <si>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</si>
  <si>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</si>
  <si>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</si>
  <si>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</si>
  <si>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</si>
  <si>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</si>
  <si>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</si>
  <si>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</si>
  <si>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</si>
  <si>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</si>
  <si>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</si>
  <si>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</si>
  <si>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</si>
  <si>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</si>
  <si>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</si>
  <si>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</si>
  <si>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</si>
  <si>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</si>
  <si>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</si>
  <si>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</si>
  <si>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</si>
  <si>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</si>
  <si>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</si>
  <si>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</si>
  <si>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</si>
  <si>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</si>
  <si>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</si>
  <si>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</si>
  <si>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</si>
  <si>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</si>
  <si>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América Central y del Sur</t>
  </si>
  <si>
    <t>16 Julio</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</si>
  <si>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</si>
  <si>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</si>
  <si>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</si>
  <si>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</si>
  <si>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</si>
  <si>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</si>
  <si>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</si>
  <si>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</si>
  <si>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</si>
  <si>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</si>
  <si>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</si>
  <si>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</si>
  <si>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</si>
  <si>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</si>
  <si>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</si>
  <si>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</si>
  <si>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</si>
  <si>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</si>
  <si>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</si>
  <si>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</si>
  <si>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</si>
  <si>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</si>
  <si>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</si>
  <si>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</si>
  <si>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</si>
  <si>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</si>
  <si>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</si>
  <si>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</si>
  <si>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</si>
  <si>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</si>
  <si>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</si>
  <si>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</si>
  <si>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</si>
  <si>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</si>
  <si>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</si>
  <si>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</si>
  <si>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</si>
  <si>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</si>
  <si>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</si>
  <si>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</si>
  <si>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</si>
  <si>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</si>
  <si>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</si>
  <si>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</si>
  <si>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</si>
  <si>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</si>
  <si>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</si>
  <si>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</si>
  <si>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</si>
  <si>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</si>
  <si>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</si>
  <si>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</si>
  <si>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</si>
  <si>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</si>
  <si>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</si>
  <si>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</si>
  <si>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</si>
  <si>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</si>
  <si>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</si>
  <si>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</si>
  <si>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</si>
  <si>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</si>
  <si>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</si>
  <si>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</si>
  <si>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</si>
  <si>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</si>
  <si>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</si>
  <si>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</si>
  <si>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</si>
  <si>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</si>
  <si>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</si>
  <si>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</si>
  <si>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</si>
  <si>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</si>
  <si>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</si>
  <si>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</si>
  <si>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</si>
  <si>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</si>
  <si>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</si>
  <si>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</si>
  <si>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</si>
  <si>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</si>
  <si>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</si>
  <si>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</si>
  <si>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</si>
  <si>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</si>
  <si>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</si>
  <si>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</si>
  <si>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</si>
  <si>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</si>
  <si>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</si>
  <si>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</si>
  <si>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</si>
  <si>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</si>
  <si>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</si>
  <si>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</si>
  <si>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</si>
  <si>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</si>
  <si>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3º 2023</t>
  </si>
  <si>
    <t>**Tarifa TUR 2: consumo estimado de 12.000 kWh/año hasta 30 de septiembre de 2021 y de 8.000 kWh/año desde 1 de octubre de 2021.</t>
  </si>
  <si>
    <t>oct-23</t>
  </si>
  <si>
    <t>Suiza</t>
  </si>
  <si>
    <t>nov-23</t>
  </si>
  <si>
    <t>nov-22</t>
  </si>
  <si>
    <t>BOLETÍN ESTADÍSTICO HIDROCARBUROS NOVIEMBRE 2023</t>
  </si>
  <si>
    <t xml:space="preserve">** Otras Salidas: Se incluyen puestas en frío y suministro directo a buques consumidores.                                                                                                                                                                                    </t>
  </si>
  <si>
    <t xml:space="preserve">Nota: Las exportaciones corresponden a GNL salvo en los casos en los que está especificado                   </t>
  </si>
  <si>
    <t>19 Septiembre</t>
  </si>
  <si>
    <t>21 Noviembre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</si>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</sst>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4" fontId="24" fillId="8" borderId="0" xfId="0" applyNumberFormat="1" applyFont="1"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173" fontId="27" fillId="2" borderId="2" xfId="7" applyNumberFormat="1" applyFont="1" applyFill="1" applyBorder="1" applyAlignment="1" applyProtection="1">
      <protection locked="0"/>
    </xf>
    <xf numFmtId="168" fontId="18" fillId="2" borderId="0" xfId="1" quotePrefix="1" applyNumberFormat="1" applyFont="1" applyFill="1" applyAlignment="1">
      <alignment horizontal="right"/>
    </xf>
    <xf numFmtId="173" fontId="13" fillId="5" borderId="0" xfId="0" applyNumberFormat="1" applyFont="1" applyFill="1"/>
    <xf numFmtId="173" fontId="13" fillId="6" borderId="0" xfId="0" quotePrefix="1" applyNumberFormat="1" applyFont="1" applyFill="1"/>
    <xf numFmtId="173" fontId="31" fillId="5" borderId="0" xfId="0" applyNumberFormat="1" applyFont="1" applyFill="1"/>
    <xf numFmtId="173" fontId="31" fillId="6"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31" fillId="2" borderId="0" xfId="0" applyFont="1" applyFill="1" applyAlignment="1">
      <alignment horizontal="left" indent="1"/>
    </xf>
    <xf numFmtId="173" fontId="13" fillId="2" borderId="0" xfId="0" applyNumberFormat="1" applyFont="1" applyFill="1" applyAlignment="1">
      <alignment horizontal="right"/>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173" fontId="24" fillId="8" borderId="0" xfId="0" applyNumberFormat="1" applyFont="1" applyFill="1" applyAlignment="1">
      <alignment horizontal="right"/>
    </xf>
    <xf numFmtId="173" fontId="17" fillId="6" borderId="12" xfId="0" applyNumberFormat="1" applyFont="1" applyFill="1" applyBorder="1" applyAlignment="1">
      <alignment horizontal="right"/>
    </xf>
    <xf numFmtId="173" fontId="17" fillId="9" borderId="12" xfId="0" applyNumberFormat="1" applyFont="1" applyFill="1" applyBorder="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3" fontId="4" fillId="0" borderId="0" xfId="1" quotePrefix="1" applyNumberFormat="1" applyAlignment="1">
      <alignment horizontal="right"/>
    </xf>
    <xf numFmtId="4" fontId="16" fillId="2" borderId="0" xfId="0" applyNumberFormat="1" applyFont="1" applyFill="1"/>
    <xf numFmtId="168" fontId="16" fillId="2" borderId="3" xfId="0" applyNumberFormat="1" applyFont="1" applyFill="1" applyBorder="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3" fontId="13" fillId="5" borderId="0" xfId="0" applyNumberFormat="1" applyFon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5">
    <dxf>
      <numFmt numFmtId="187" formatCode="\^"/>
    </dxf>
    <dxf>
      <numFmt numFmtId="188" formatCode="\^;\^;\^"/>
    </dxf>
    <dxf>
      <numFmt numFmtId="189" formatCode="&quot;-&quot;"/>
    </dxf>
    <dxf>
      <numFmt numFmtId="189" formatCode="&quot;-&quot;"/>
    </dxf>
    <dxf>
      <numFmt numFmtId="187" formatCode="\^"/>
    </dxf>
    <dxf>
      <numFmt numFmtId="187" formatCode="\^"/>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7" formatCode="\^"/>
    </dxf>
    <dxf>
      <numFmt numFmtId="188"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8" formatCode="\^;\^;\^"/>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693</v>
      </c>
    </row>
    <row r="3" spans="1:9" ht="15" customHeight="1" x14ac:dyDescent="0.2">
      <c r="A3" s="500">
        <v>45231</v>
      </c>
    </row>
    <row r="4" spans="1:9" ht="15" customHeight="1" x14ac:dyDescent="0.25">
      <c r="A4" s="767" t="s">
        <v>19</v>
      </c>
      <c r="B4" s="767"/>
      <c r="C4" s="767"/>
      <c r="D4" s="767"/>
      <c r="E4" s="767"/>
      <c r="F4" s="767"/>
      <c r="G4" s="76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496</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506</v>
      </c>
      <c r="D25" s="210"/>
      <c r="E25" s="210"/>
      <c r="F25" s="210"/>
      <c r="G25" s="8"/>
      <c r="H25" s="8"/>
    </row>
    <row r="26" spans="2:9" ht="15" customHeight="1" x14ac:dyDescent="0.2">
      <c r="C26" s="210" t="s">
        <v>33</v>
      </c>
      <c r="D26" s="210"/>
      <c r="E26" s="210"/>
      <c r="F26" s="210"/>
      <c r="G26" s="8"/>
      <c r="H26" s="8"/>
    </row>
    <row r="27" spans="2:9" ht="15" customHeight="1" x14ac:dyDescent="0.2">
      <c r="C27" s="210" t="s">
        <v>436</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499</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0" t="s">
        <v>628</v>
      </c>
      <c r="D63" s="730"/>
      <c r="E63" s="730"/>
      <c r="F63" s="730"/>
      <c r="G63" s="730"/>
    </row>
    <row r="64" spans="1:8" ht="15" customHeight="1" x14ac:dyDescent="0.2">
      <c r="B64" s="6"/>
      <c r="C64" s="8" t="s">
        <v>364</v>
      </c>
      <c r="D64" s="8"/>
      <c r="E64" s="8"/>
      <c r="F64" s="8"/>
      <c r="G64" s="8"/>
    </row>
    <row r="65" spans="2:9" ht="15" customHeight="1" x14ac:dyDescent="0.2">
      <c r="B65" s="6"/>
      <c r="C65" s="8" t="s">
        <v>633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0" t="s">
        <v>501</v>
      </c>
      <c r="D71" s="210"/>
      <c r="E71" s="210"/>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348</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363</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0" t="s">
        <v>503</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8" t="s">
        <v>508</v>
      </c>
      <c r="B98" s="769"/>
      <c r="C98" s="769"/>
      <c r="D98" s="769"/>
      <c r="E98" s="769"/>
      <c r="F98" s="769"/>
      <c r="G98" s="769"/>
      <c r="H98" s="769"/>
      <c r="I98" s="769"/>
      <c r="J98" s="769"/>
      <c r="K98" s="769"/>
    </row>
    <row r="99" spans="1:11" ht="15" customHeight="1" x14ac:dyDescent="0.2">
      <c r="A99" s="769"/>
      <c r="B99" s="769"/>
      <c r="C99" s="769"/>
      <c r="D99" s="769"/>
      <c r="E99" s="769"/>
      <c r="F99" s="769"/>
      <c r="G99" s="769"/>
      <c r="H99" s="769"/>
      <c r="I99" s="769"/>
      <c r="J99" s="769"/>
      <c r="K99" s="769"/>
    </row>
    <row r="100" spans="1:11" ht="15" customHeight="1" x14ac:dyDescent="0.2">
      <c r="A100" s="769"/>
      <c r="B100" s="769"/>
      <c r="C100" s="769"/>
      <c r="D100" s="769"/>
      <c r="E100" s="769"/>
      <c r="F100" s="769"/>
      <c r="G100" s="769"/>
      <c r="H100" s="769"/>
      <c r="I100" s="769"/>
      <c r="J100" s="769"/>
      <c r="K100" s="769"/>
    </row>
    <row r="101" spans="1:11" ht="15" customHeight="1" x14ac:dyDescent="0.2">
      <c r="A101" s="769"/>
      <c r="B101" s="769"/>
      <c r="C101" s="769"/>
      <c r="D101" s="769"/>
      <c r="E101" s="769"/>
      <c r="F101" s="769"/>
      <c r="G101" s="769"/>
      <c r="H101" s="769"/>
      <c r="I101" s="769"/>
      <c r="J101" s="769"/>
      <c r="K101" s="769"/>
    </row>
    <row r="102" spans="1:11" ht="15" customHeight="1" x14ac:dyDescent="0.2">
      <c r="A102" s="769"/>
      <c r="B102" s="769"/>
      <c r="C102" s="769"/>
      <c r="D102" s="769"/>
      <c r="E102" s="769"/>
      <c r="F102" s="769"/>
      <c r="G102" s="769"/>
      <c r="H102" s="769"/>
      <c r="I102" s="769"/>
      <c r="J102" s="769"/>
      <c r="K102" s="76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5">
        <f>INDICE!A3</f>
        <v>45231</v>
      </c>
      <c r="C3" s="786"/>
      <c r="D3" s="786" t="s">
        <v>115</v>
      </c>
      <c r="E3" s="786"/>
      <c r="F3" s="786" t="s">
        <v>116</v>
      </c>
      <c r="G3" s="787"/>
      <c r="H3" s="786"/>
    </row>
    <row r="4" spans="1:8" x14ac:dyDescent="0.2">
      <c r="A4" s="349"/>
      <c r="B4" s="350" t="s">
        <v>47</v>
      </c>
      <c r="C4" s="350" t="s">
        <v>421</v>
      </c>
      <c r="D4" s="350" t="s">
        <v>47</v>
      </c>
      <c r="E4" s="350" t="s">
        <v>421</v>
      </c>
      <c r="F4" s="350" t="s">
        <v>47</v>
      </c>
      <c r="G4" s="351" t="s">
        <v>421</v>
      </c>
      <c r="H4" s="351" t="s">
        <v>106</v>
      </c>
    </row>
    <row r="5" spans="1:8" x14ac:dyDescent="0.2">
      <c r="A5" s="352" t="s">
        <v>171</v>
      </c>
      <c r="B5" s="324">
        <v>1803.7210299999997</v>
      </c>
      <c r="C5" s="317">
        <v>-0.85622788745743061</v>
      </c>
      <c r="D5" s="316">
        <v>19755.116389999996</v>
      </c>
      <c r="E5" s="317">
        <v>-2.317302231633064</v>
      </c>
      <c r="F5" s="316">
        <v>21687.709899999994</v>
      </c>
      <c r="G5" s="331">
        <v>-1.6122757711878124</v>
      </c>
      <c r="H5" s="322">
        <v>70.767864959079063</v>
      </c>
    </row>
    <row r="6" spans="1:8" x14ac:dyDescent="0.2">
      <c r="A6" s="352" t="s">
        <v>172</v>
      </c>
      <c r="B6" s="582">
        <v>1.1255099999999998</v>
      </c>
      <c r="C6" s="331">
        <v>1579.8656716417906</v>
      </c>
      <c r="D6" s="353">
        <v>4.3996900000000005</v>
      </c>
      <c r="E6" s="317">
        <v>69.03680651605967</v>
      </c>
      <c r="F6" s="316">
        <v>16.398219999999998</v>
      </c>
      <c r="G6" s="317">
        <v>-4.6605138890988522</v>
      </c>
      <c r="H6" s="322">
        <v>5.3508047824324216E-2</v>
      </c>
    </row>
    <row r="7" spans="1:8" x14ac:dyDescent="0.2">
      <c r="A7" s="352" t="s">
        <v>173</v>
      </c>
      <c r="B7" s="339">
        <v>2.3280000000000002E-2</v>
      </c>
      <c r="C7" s="331">
        <v>482</v>
      </c>
      <c r="D7" s="330">
        <v>4.5280000000000001E-2</v>
      </c>
      <c r="E7" s="331">
        <v>-32.387636255039567</v>
      </c>
      <c r="F7" s="330">
        <v>4.9280000000000004E-2</v>
      </c>
      <c r="G7" s="317">
        <v>-26.414812602657907</v>
      </c>
      <c r="H7" s="582">
        <v>1.6080261130675753E-4</v>
      </c>
    </row>
    <row r="8" spans="1:8" x14ac:dyDescent="0.2">
      <c r="A8" s="363" t="s">
        <v>174</v>
      </c>
      <c r="B8" s="325">
        <v>1804.8698199999999</v>
      </c>
      <c r="C8" s="326">
        <v>-0.79695471623766156</v>
      </c>
      <c r="D8" s="325">
        <v>19759.56136</v>
      </c>
      <c r="E8" s="372">
        <v>-2.3082197268521112</v>
      </c>
      <c r="F8" s="325">
        <v>21704.157399999996</v>
      </c>
      <c r="G8" s="326">
        <v>-1.6147276868673428</v>
      </c>
      <c r="H8" s="326">
        <v>70.821533809514705</v>
      </c>
    </row>
    <row r="9" spans="1:8" x14ac:dyDescent="0.2">
      <c r="A9" s="352" t="s">
        <v>175</v>
      </c>
      <c r="B9" s="324">
        <v>341.95898999999986</v>
      </c>
      <c r="C9" s="317">
        <v>-18.95010496272095</v>
      </c>
      <c r="D9" s="316">
        <v>3280.3166699999997</v>
      </c>
      <c r="E9" s="317">
        <v>-18.701970126785138</v>
      </c>
      <c r="F9" s="316">
        <v>3856.8397200000004</v>
      </c>
      <c r="G9" s="317">
        <v>-14.548844958454271</v>
      </c>
      <c r="H9" s="322">
        <v>12.585022288304051</v>
      </c>
    </row>
    <row r="10" spans="1:8" x14ac:dyDescent="0.2">
      <c r="A10" s="352" t="s">
        <v>176</v>
      </c>
      <c r="B10" s="324">
        <v>132.41886999999997</v>
      </c>
      <c r="C10" s="317">
        <v>198.64440624465757</v>
      </c>
      <c r="D10" s="316">
        <v>984.45982000000015</v>
      </c>
      <c r="E10" s="331">
        <v>40.611921495266969</v>
      </c>
      <c r="F10" s="316">
        <v>1037.0237400000001</v>
      </c>
      <c r="G10" s="331">
        <v>20.474137710706415</v>
      </c>
      <c r="H10" s="322">
        <v>3.3838499468161523</v>
      </c>
    </row>
    <row r="11" spans="1:8" x14ac:dyDescent="0.2">
      <c r="A11" s="352" t="s">
        <v>177</v>
      </c>
      <c r="B11" s="324">
        <v>366.94837000000001</v>
      </c>
      <c r="C11" s="317">
        <v>5.8697270611783292</v>
      </c>
      <c r="D11" s="316">
        <v>3691.4409000000005</v>
      </c>
      <c r="E11" s="317">
        <v>-4.0990157936056946</v>
      </c>
      <c r="F11" s="316">
        <v>4048.2476299999998</v>
      </c>
      <c r="G11" s="317">
        <v>-3.4196833560843896</v>
      </c>
      <c r="H11" s="322">
        <v>13.209593955365104</v>
      </c>
    </row>
    <row r="12" spans="1:8" s="3" customFormat="1" x14ac:dyDescent="0.2">
      <c r="A12" s="354" t="s">
        <v>148</v>
      </c>
      <c r="B12" s="327">
        <v>2646.1960499999996</v>
      </c>
      <c r="C12" s="328">
        <v>0.530779907990654</v>
      </c>
      <c r="D12" s="327">
        <v>27715.778750000005</v>
      </c>
      <c r="E12" s="328">
        <v>-3.8004179431772096</v>
      </c>
      <c r="F12" s="327">
        <v>30646.268489999995</v>
      </c>
      <c r="G12" s="328">
        <v>-3.0986224714639929</v>
      </c>
      <c r="H12" s="328">
        <v>100</v>
      </c>
    </row>
    <row r="13" spans="1:8" x14ac:dyDescent="0.2">
      <c r="A13" s="364" t="s">
        <v>149</v>
      </c>
      <c r="B13" s="329"/>
      <c r="C13" s="329"/>
      <c r="D13" s="329"/>
      <c r="E13" s="329"/>
      <c r="F13" s="329"/>
      <c r="G13" s="329"/>
      <c r="H13" s="329"/>
    </row>
    <row r="14" spans="1:8" s="105" customFormat="1" x14ac:dyDescent="0.2">
      <c r="A14" s="599" t="s">
        <v>178</v>
      </c>
      <c r="B14" s="590">
        <v>127.85838999999991</v>
      </c>
      <c r="C14" s="591">
        <v>9.0946082984106908</v>
      </c>
      <c r="D14" s="316">
        <v>1175.5485399999998</v>
      </c>
      <c r="E14" s="591">
        <v>-8.158165125441295</v>
      </c>
      <c r="F14" s="316">
        <v>1293.8825999999997</v>
      </c>
      <c r="G14" s="591">
        <v>-5.3670332547014343</v>
      </c>
      <c r="H14" s="593">
        <v>4.2219906819069957</v>
      </c>
    </row>
    <row r="15" spans="1:8" s="105" customFormat="1" x14ac:dyDescent="0.2">
      <c r="A15" s="600" t="s">
        <v>562</v>
      </c>
      <c r="B15" s="595">
        <v>7.0840782300853098</v>
      </c>
      <c r="C15" s="596"/>
      <c r="D15" s="597">
        <v>5.9492643514835581</v>
      </c>
      <c r="E15" s="596"/>
      <c r="F15" s="597">
        <v>5.9614505007229628</v>
      </c>
      <c r="G15" s="596"/>
      <c r="H15" s="598"/>
    </row>
    <row r="16" spans="1:8" s="105" customFormat="1" x14ac:dyDescent="0.2">
      <c r="A16" s="601" t="s">
        <v>427</v>
      </c>
      <c r="B16" s="602">
        <v>255.45092000000005</v>
      </c>
      <c r="C16" s="603">
        <v>9.0607582148135375</v>
      </c>
      <c r="D16" s="604">
        <v>2515.8677599999996</v>
      </c>
      <c r="E16" s="603">
        <v>-7.5902127352427229</v>
      </c>
      <c r="F16" s="604">
        <v>2756.9403899999993</v>
      </c>
      <c r="G16" s="603">
        <v>-7.3266882521382195</v>
      </c>
      <c r="H16" s="605">
        <v>8.9960067761580849</v>
      </c>
    </row>
    <row r="17" spans="1:22" x14ac:dyDescent="0.2">
      <c r="A17" s="360"/>
      <c r="B17" s="357"/>
      <c r="C17" s="357"/>
      <c r="D17" s="357"/>
      <c r="E17" s="357"/>
      <c r="F17" s="357"/>
      <c r="G17" s="357"/>
      <c r="H17" s="361" t="s">
        <v>220</v>
      </c>
    </row>
    <row r="18" spans="1:22" x14ac:dyDescent="0.2">
      <c r="A18" s="355" t="s">
        <v>479</v>
      </c>
      <c r="B18" s="332"/>
      <c r="C18" s="332"/>
      <c r="D18" s="332"/>
      <c r="E18" s="332"/>
      <c r="F18" s="316"/>
      <c r="G18" s="332"/>
      <c r="H18" s="332"/>
      <c r="I18" s="88"/>
      <c r="J18" s="88"/>
      <c r="K18" s="88"/>
      <c r="L18" s="88"/>
      <c r="M18" s="88"/>
      <c r="N18" s="88"/>
    </row>
    <row r="19" spans="1:22" x14ac:dyDescent="0.2">
      <c r="A19" s="788" t="s">
        <v>428</v>
      </c>
      <c r="B19" s="789"/>
      <c r="C19" s="789"/>
      <c r="D19" s="789"/>
      <c r="E19" s="789"/>
      <c r="F19" s="789"/>
      <c r="G19" s="789"/>
      <c r="H19" s="332"/>
      <c r="I19" s="88"/>
      <c r="J19" s="88"/>
      <c r="K19" s="88"/>
      <c r="L19" s="88"/>
      <c r="M19" s="88"/>
      <c r="N19" s="88"/>
    </row>
    <row r="20" spans="1:22" ht="14.25" x14ac:dyDescent="0.2">
      <c r="A20" s="133" t="s">
        <v>532</v>
      </c>
      <c r="B20" s="362"/>
      <c r="C20" s="362"/>
      <c r="D20" s="362"/>
      <c r="E20" s="362"/>
      <c r="F20" s="362"/>
      <c r="G20" s="362"/>
      <c r="H20" s="362"/>
      <c r="I20" s="88"/>
      <c r="J20" s="88"/>
      <c r="K20" s="88"/>
      <c r="L20" s="88"/>
      <c r="M20" s="88"/>
      <c r="N20" s="88"/>
    </row>
    <row r="21" spans="1:22" x14ac:dyDescent="0.2">
      <c r="A21" s="138"/>
      <c r="B21" s="84"/>
      <c r="C21" s="84"/>
      <c r="D21" s="84"/>
      <c r="E21" s="84"/>
      <c r="F21" s="84"/>
      <c r="G21" s="84"/>
      <c r="H21" s="84"/>
    </row>
    <row r="23" spans="1:22" x14ac:dyDescent="0.2">
      <c r="D23" s="625"/>
      <c r="E23" s="625"/>
      <c r="F23" s="625"/>
      <c r="G23" s="625"/>
      <c r="H23" s="625"/>
      <c r="I23" s="625"/>
      <c r="J23" s="625"/>
      <c r="K23" s="625"/>
      <c r="L23" s="625"/>
      <c r="M23" s="625"/>
      <c r="N23" s="625"/>
      <c r="O23" s="625"/>
      <c r="P23" s="625"/>
      <c r="Q23" s="625"/>
      <c r="R23" s="625"/>
      <c r="S23" s="625"/>
      <c r="T23" s="625"/>
      <c r="U23" s="625"/>
      <c r="V23" s="625"/>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88" priority="35" operator="between">
      <formula>0</formula>
      <formula>0.5</formula>
    </cfRule>
    <cfRule type="cellIs" dxfId="187" priority="36" operator="between">
      <formula>0</formula>
      <formula>0.49</formula>
    </cfRule>
  </conditionalFormatting>
  <conditionalFormatting sqref="B7:F7">
    <cfRule type="cellIs" dxfId="186" priority="1" operator="equal">
      <formula>0</formula>
    </cfRule>
    <cfRule type="cellIs" dxfId="185" priority="2" operator="between">
      <formula>0</formula>
      <formula>0.5</formula>
    </cfRule>
  </conditionalFormatting>
  <conditionalFormatting sqref="D6">
    <cfRule type="cellIs" dxfId="184" priority="33" operator="between">
      <formula>0</formula>
      <formula>0.5</formula>
    </cfRule>
    <cfRule type="cellIs" dxfId="183" priority="34" operator="between">
      <formula>0</formula>
      <formula>0.49</formula>
    </cfRule>
  </conditionalFormatting>
  <conditionalFormatting sqref="E8">
    <cfRule type="cellIs" dxfId="182" priority="15" operator="between">
      <formula>-0.04999999</formula>
      <formula>-0.00000001</formula>
    </cfRule>
  </conditionalFormatting>
  <conditionalFormatting sqref="E10">
    <cfRule type="cellIs" dxfId="181" priority="5" operator="equal">
      <formula>0</formula>
    </cfRule>
    <cfRule type="cellIs" dxfId="180" priority="6" operator="between">
      <formula>-0.5</formula>
      <formula>0.5</formula>
    </cfRule>
  </conditionalFormatting>
  <conditionalFormatting sqref="G10">
    <cfRule type="cellIs" dxfId="179" priority="3" operator="equal">
      <formula>0</formula>
    </cfRule>
    <cfRule type="cellIs" dxfId="178" priority="4" operator="between">
      <formula>-0.5</formula>
      <formula>0.5</formula>
    </cfRule>
  </conditionalFormatting>
  <conditionalFormatting sqref="H7">
    <cfRule type="cellIs" dxfId="177" priority="11" operator="between">
      <formula>0</formula>
      <formula>0.5</formula>
    </cfRule>
    <cfRule type="cellIs" dxfId="176"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3">
        <f>INDICE!A3</f>
        <v>45231</v>
      </c>
      <c r="C3" s="783"/>
      <c r="D3" s="783">
        <f>INDICE!C3</f>
        <v>0</v>
      </c>
      <c r="E3" s="783"/>
      <c r="F3" s="91"/>
      <c r="G3" s="784" t="s">
        <v>116</v>
      </c>
      <c r="H3" s="784"/>
      <c r="I3" s="784"/>
      <c r="J3" s="784"/>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290.59772000000009</v>
      </c>
      <c r="C5" s="94">
        <v>62.520460000000007</v>
      </c>
      <c r="D5" s="94">
        <v>7.2109899999999989</v>
      </c>
      <c r="E5" s="341">
        <v>360.32917000000009</v>
      </c>
      <c r="F5" s="94"/>
      <c r="G5" s="94">
        <v>3479.0647099999942</v>
      </c>
      <c r="H5" s="94">
        <v>646.15841000000023</v>
      </c>
      <c r="I5" s="94">
        <v>50.550110000000004</v>
      </c>
      <c r="J5" s="341">
        <v>4175.7732299999943</v>
      </c>
    </row>
    <row r="6" spans="1:10" x14ac:dyDescent="0.2">
      <c r="A6" s="366" t="s">
        <v>154</v>
      </c>
      <c r="B6" s="96">
        <v>64.446170000000009</v>
      </c>
      <c r="C6" s="96">
        <v>25.119279999999996</v>
      </c>
      <c r="D6" s="96">
        <v>8.8699700000000004</v>
      </c>
      <c r="E6" s="343">
        <v>98.435419999999993</v>
      </c>
      <c r="F6" s="96"/>
      <c r="G6" s="96">
        <v>794.7730300000012</v>
      </c>
      <c r="H6" s="96">
        <v>262.27532000000008</v>
      </c>
      <c r="I6" s="96">
        <v>66.231599999999972</v>
      </c>
      <c r="J6" s="343">
        <v>1123.2799500000015</v>
      </c>
    </row>
    <row r="7" spans="1:10" x14ac:dyDescent="0.2">
      <c r="A7" s="366" t="s">
        <v>155</v>
      </c>
      <c r="B7" s="96">
        <v>31.900460000000006</v>
      </c>
      <c r="C7" s="96">
        <v>5.3449799999999996</v>
      </c>
      <c r="D7" s="96">
        <v>3.2974799999999997</v>
      </c>
      <c r="E7" s="343">
        <v>40.542920000000002</v>
      </c>
      <c r="F7" s="96"/>
      <c r="G7" s="96">
        <v>402.53915999999981</v>
      </c>
      <c r="H7" s="96">
        <v>76.14372000000003</v>
      </c>
      <c r="I7" s="96">
        <v>29.25988000000001</v>
      </c>
      <c r="J7" s="343">
        <v>507.94275999999985</v>
      </c>
    </row>
    <row r="8" spans="1:10" x14ac:dyDescent="0.2">
      <c r="A8" s="366" t="s">
        <v>156</v>
      </c>
      <c r="B8" s="96">
        <v>24.686910000000001</v>
      </c>
      <c r="C8" s="96">
        <v>3.5171800000000002</v>
      </c>
      <c r="D8" s="96">
        <v>11.654260000000001</v>
      </c>
      <c r="E8" s="343">
        <v>39.858350000000002</v>
      </c>
      <c r="F8" s="96"/>
      <c r="G8" s="96">
        <v>362.27451999999988</v>
      </c>
      <c r="H8" s="96">
        <v>48.861429999999991</v>
      </c>
      <c r="I8" s="96">
        <v>164.65234000000004</v>
      </c>
      <c r="J8" s="343">
        <v>575.78828999999996</v>
      </c>
    </row>
    <row r="9" spans="1:10" x14ac:dyDescent="0.2">
      <c r="A9" s="366" t="s">
        <v>157</v>
      </c>
      <c r="B9" s="96">
        <v>56.034180000000006</v>
      </c>
      <c r="C9" s="96">
        <v>0</v>
      </c>
      <c r="D9" s="96">
        <v>0</v>
      </c>
      <c r="E9" s="343">
        <v>56.034180000000006</v>
      </c>
      <c r="F9" s="96"/>
      <c r="G9" s="96">
        <v>660.33023000000026</v>
      </c>
      <c r="H9" s="96">
        <v>0</v>
      </c>
      <c r="I9" s="96">
        <v>2.3080100000000003</v>
      </c>
      <c r="J9" s="343">
        <v>662.63824000000022</v>
      </c>
    </row>
    <row r="10" spans="1:10" x14ac:dyDescent="0.2">
      <c r="A10" s="366" t="s">
        <v>158</v>
      </c>
      <c r="B10" s="96">
        <v>21.882480000000001</v>
      </c>
      <c r="C10" s="96">
        <v>4.3242799999999999</v>
      </c>
      <c r="D10" s="96">
        <v>0.23119999999999999</v>
      </c>
      <c r="E10" s="343">
        <v>26.437960000000004</v>
      </c>
      <c r="F10" s="96"/>
      <c r="G10" s="96">
        <v>293.68963000000002</v>
      </c>
      <c r="H10" s="96">
        <v>51.015269999999987</v>
      </c>
      <c r="I10" s="96">
        <v>2.0206899999999997</v>
      </c>
      <c r="J10" s="343">
        <v>346.72559000000001</v>
      </c>
    </row>
    <row r="11" spans="1:10" x14ac:dyDescent="0.2">
      <c r="A11" s="366" t="s">
        <v>159</v>
      </c>
      <c r="B11" s="96">
        <v>137.50561000000005</v>
      </c>
      <c r="C11" s="96">
        <v>53.258889999999994</v>
      </c>
      <c r="D11" s="96">
        <v>18.028739999999999</v>
      </c>
      <c r="E11" s="343">
        <v>208.79324000000005</v>
      </c>
      <c r="F11" s="96"/>
      <c r="G11" s="96">
        <v>1674.7511500000019</v>
      </c>
      <c r="H11" s="96">
        <v>587.60234999999921</v>
      </c>
      <c r="I11" s="96">
        <v>136.19370000000004</v>
      </c>
      <c r="J11" s="343">
        <v>2398.5472000000009</v>
      </c>
    </row>
    <row r="12" spans="1:10" x14ac:dyDescent="0.2">
      <c r="A12" s="366" t="s">
        <v>512</v>
      </c>
      <c r="B12" s="96">
        <v>99.856429999999989</v>
      </c>
      <c r="C12" s="96">
        <v>45.580220000000004</v>
      </c>
      <c r="D12" s="96">
        <v>16.354969999999998</v>
      </c>
      <c r="E12" s="343">
        <v>161.79161999999999</v>
      </c>
      <c r="F12" s="96"/>
      <c r="G12" s="96">
        <v>1227.4128800000005</v>
      </c>
      <c r="H12" s="96">
        <v>466.75079999999963</v>
      </c>
      <c r="I12" s="96">
        <v>100.28618</v>
      </c>
      <c r="J12" s="343">
        <v>1794.4498600000002</v>
      </c>
    </row>
    <row r="13" spans="1:10" x14ac:dyDescent="0.2">
      <c r="A13" s="366" t="s">
        <v>160</v>
      </c>
      <c r="B13" s="96">
        <v>296.40533999999997</v>
      </c>
      <c r="C13" s="96">
        <v>39.233609999999999</v>
      </c>
      <c r="D13" s="96">
        <v>11.06227</v>
      </c>
      <c r="E13" s="343">
        <v>346.70121999999998</v>
      </c>
      <c r="F13" s="96"/>
      <c r="G13" s="96">
        <v>3564.6267999999977</v>
      </c>
      <c r="H13" s="96">
        <v>446.12277000000006</v>
      </c>
      <c r="I13" s="96">
        <v>73.549890000000033</v>
      </c>
      <c r="J13" s="343">
        <v>4084.2994599999979</v>
      </c>
    </row>
    <row r="14" spans="1:10" x14ac:dyDescent="0.2">
      <c r="A14" s="366" t="s">
        <v>161</v>
      </c>
      <c r="B14" s="96">
        <v>0.94523000000000001</v>
      </c>
      <c r="C14" s="96">
        <v>0</v>
      </c>
      <c r="D14" s="96">
        <v>2.7370000000000002E-2</v>
      </c>
      <c r="E14" s="343">
        <v>0.97260000000000002</v>
      </c>
      <c r="F14" s="96"/>
      <c r="G14" s="96">
        <v>12.522500000000001</v>
      </c>
      <c r="H14" s="96">
        <v>0</v>
      </c>
      <c r="I14" s="96">
        <v>2.8415500000000002</v>
      </c>
      <c r="J14" s="343">
        <v>15.364050000000001</v>
      </c>
    </row>
    <row r="15" spans="1:10" x14ac:dyDescent="0.2">
      <c r="A15" s="366" t="s">
        <v>162</v>
      </c>
      <c r="B15" s="96">
        <v>160.58199999999999</v>
      </c>
      <c r="C15" s="96">
        <v>18.43356</v>
      </c>
      <c r="D15" s="96">
        <v>4.4821200000000001</v>
      </c>
      <c r="E15" s="343">
        <v>183.49768</v>
      </c>
      <c r="F15" s="96"/>
      <c r="G15" s="96">
        <v>1986.9111099999991</v>
      </c>
      <c r="H15" s="96">
        <v>225.49782000000002</v>
      </c>
      <c r="I15" s="96">
        <v>31.322949999999999</v>
      </c>
      <c r="J15" s="343">
        <v>2243.7318799999994</v>
      </c>
    </row>
    <row r="16" spans="1:10" x14ac:dyDescent="0.2">
      <c r="A16" s="366" t="s">
        <v>163</v>
      </c>
      <c r="B16" s="96">
        <v>59.694669999999995</v>
      </c>
      <c r="C16" s="96">
        <v>13.51986</v>
      </c>
      <c r="D16" s="96">
        <v>1.8161</v>
      </c>
      <c r="E16" s="343">
        <v>75.030630000000002</v>
      </c>
      <c r="F16" s="96"/>
      <c r="G16" s="96">
        <v>671.04938000000038</v>
      </c>
      <c r="H16" s="96">
        <v>137.46425999999991</v>
      </c>
      <c r="I16" s="96">
        <v>12.34427</v>
      </c>
      <c r="J16" s="343">
        <v>820.8579100000004</v>
      </c>
    </row>
    <row r="17" spans="1:10" x14ac:dyDescent="0.2">
      <c r="A17" s="366" t="s">
        <v>164</v>
      </c>
      <c r="B17" s="96">
        <v>113.76539000000001</v>
      </c>
      <c r="C17" s="96">
        <v>20.198919999999998</v>
      </c>
      <c r="D17" s="96">
        <v>20.910730000000001</v>
      </c>
      <c r="E17" s="343">
        <v>154.87504000000001</v>
      </c>
      <c r="F17" s="96"/>
      <c r="G17" s="96">
        <v>1345.0042600000002</v>
      </c>
      <c r="H17" s="96">
        <v>279.15226000000035</v>
      </c>
      <c r="I17" s="96">
        <v>157.35539000000006</v>
      </c>
      <c r="J17" s="343">
        <v>1781.5119100000006</v>
      </c>
    </row>
    <row r="18" spans="1:10" x14ac:dyDescent="0.2">
      <c r="A18" s="366" t="s">
        <v>165</v>
      </c>
      <c r="B18" s="96">
        <v>12.640369999999999</v>
      </c>
      <c r="C18" s="96">
        <v>3.8132899999999998</v>
      </c>
      <c r="D18" s="96">
        <v>1.7104299999999999</v>
      </c>
      <c r="E18" s="343">
        <v>18.164089999999998</v>
      </c>
      <c r="F18" s="96"/>
      <c r="G18" s="96">
        <v>152.14408999999992</v>
      </c>
      <c r="H18" s="96">
        <v>44.120669999999997</v>
      </c>
      <c r="I18" s="96">
        <v>13.84394</v>
      </c>
      <c r="J18" s="343">
        <v>210.10869999999991</v>
      </c>
    </row>
    <row r="19" spans="1:10" x14ac:dyDescent="0.2">
      <c r="A19" s="366" t="s">
        <v>166</v>
      </c>
      <c r="B19" s="96">
        <v>152.64914999999999</v>
      </c>
      <c r="C19" s="96">
        <v>12.22242</v>
      </c>
      <c r="D19" s="96">
        <v>18.308209999999999</v>
      </c>
      <c r="E19" s="343">
        <v>183.17977999999999</v>
      </c>
      <c r="F19" s="96"/>
      <c r="G19" s="96">
        <v>1832.5665400000003</v>
      </c>
      <c r="H19" s="96">
        <v>161.30839</v>
      </c>
      <c r="I19" s="96">
        <v>123.85365</v>
      </c>
      <c r="J19" s="343">
        <v>2117.72858</v>
      </c>
    </row>
    <row r="20" spans="1:10" x14ac:dyDescent="0.2">
      <c r="A20" s="366" t="s">
        <v>167</v>
      </c>
      <c r="B20" s="96">
        <v>0.97506000000000004</v>
      </c>
      <c r="C20" s="96">
        <v>0</v>
      </c>
      <c r="D20" s="96">
        <v>0</v>
      </c>
      <c r="E20" s="343">
        <v>0.97506000000000004</v>
      </c>
      <c r="F20" s="96"/>
      <c r="G20" s="96">
        <v>13.533529999999999</v>
      </c>
      <c r="H20" s="96">
        <v>0</v>
      </c>
      <c r="I20" s="96">
        <v>0</v>
      </c>
      <c r="J20" s="343">
        <v>13.533529999999999</v>
      </c>
    </row>
    <row r="21" spans="1:10" x14ac:dyDescent="0.2">
      <c r="A21" s="366" t="s">
        <v>168</v>
      </c>
      <c r="B21" s="96">
        <v>73.427959999999999</v>
      </c>
      <c r="C21" s="96">
        <v>12.39494</v>
      </c>
      <c r="D21" s="96">
        <v>0.97861000000000009</v>
      </c>
      <c r="E21" s="343">
        <v>86.801510000000007</v>
      </c>
      <c r="F21" s="96"/>
      <c r="G21" s="96">
        <v>949.89670999999998</v>
      </c>
      <c r="H21" s="96">
        <v>146.82218000000003</v>
      </c>
      <c r="I21" s="96">
        <v>6.683860000000001</v>
      </c>
      <c r="J21" s="343">
        <v>1103.4027500000002</v>
      </c>
    </row>
    <row r="22" spans="1:10" x14ac:dyDescent="0.2">
      <c r="A22" s="366" t="s">
        <v>169</v>
      </c>
      <c r="B22" s="96">
        <v>47.609480000000005</v>
      </c>
      <c r="C22" s="96">
        <v>7.5846799999999996</v>
      </c>
      <c r="D22" s="96">
        <v>1.1052899999999999</v>
      </c>
      <c r="E22" s="343">
        <v>56.29945</v>
      </c>
      <c r="F22" s="96"/>
      <c r="G22" s="96">
        <v>587.20688000000007</v>
      </c>
      <c r="H22" s="96">
        <v>91.456540000000032</v>
      </c>
      <c r="I22" s="96">
        <v>8.3702699999999997</v>
      </c>
      <c r="J22" s="343">
        <v>687.03369000000009</v>
      </c>
    </row>
    <row r="23" spans="1:10" x14ac:dyDescent="0.2">
      <c r="A23" s="367" t="s">
        <v>170</v>
      </c>
      <c r="B23" s="96">
        <v>158.11642000000001</v>
      </c>
      <c r="C23" s="96">
        <v>14.892419999999998</v>
      </c>
      <c r="D23" s="96">
        <v>6.3701300000000005</v>
      </c>
      <c r="E23" s="343">
        <v>179.37896999999998</v>
      </c>
      <c r="F23" s="96"/>
      <c r="G23" s="96">
        <v>1677.4127899999999</v>
      </c>
      <c r="H23" s="96">
        <v>186.08753000000002</v>
      </c>
      <c r="I23" s="96">
        <v>55.355460000000008</v>
      </c>
      <c r="J23" s="343">
        <v>1918.8557799999999</v>
      </c>
    </row>
    <row r="24" spans="1:10" x14ac:dyDescent="0.2">
      <c r="A24" s="368" t="s">
        <v>430</v>
      </c>
      <c r="B24" s="100">
        <v>1803.7210299999992</v>
      </c>
      <c r="C24" s="100">
        <v>341.95898999999997</v>
      </c>
      <c r="D24" s="100">
        <v>132.41886999999991</v>
      </c>
      <c r="E24" s="100">
        <v>2278.0988899999993</v>
      </c>
      <c r="F24" s="100"/>
      <c r="G24" s="100">
        <v>21687.709900000042</v>
      </c>
      <c r="H24" s="100">
        <v>3856.8397199999968</v>
      </c>
      <c r="I24" s="100">
        <v>1037.023740000001</v>
      </c>
      <c r="J24" s="100">
        <v>26581.573360000039</v>
      </c>
    </row>
    <row r="25" spans="1:10" x14ac:dyDescent="0.2">
      <c r="J25" s="79" t="s">
        <v>220</v>
      </c>
    </row>
    <row r="26" spans="1:10" x14ac:dyDescent="0.2">
      <c r="A26" s="345" t="s">
        <v>550</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5" priority="1" stopIfTrue="1" operator="equal">
      <formula>0</formula>
    </cfRule>
  </conditionalFormatting>
  <conditionalFormatting sqref="B6:J23">
    <cfRule type="cellIs" dxfId="174" priority="2" operator="between">
      <formula>0</formula>
      <formula>0.5</formula>
    </cfRule>
    <cfRule type="cellIs" dxfId="17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1" t="s">
        <v>28</v>
      </c>
      <c r="B1" s="791"/>
      <c r="C1" s="791"/>
      <c r="D1" s="106"/>
      <c r="E1" s="106"/>
      <c r="F1" s="106"/>
      <c r="G1" s="106"/>
      <c r="H1" s="107"/>
    </row>
    <row r="2" spans="1:65" ht="14.1" customHeight="1" x14ac:dyDescent="0.2">
      <c r="A2" s="792"/>
      <c r="B2" s="792"/>
      <c r="C2" s="792"/>
      <c r="D2" s="109"/>
      <c r="E2" s="109"/>
      <c r="F2" s="109"/>
      <c r="H2" s="79" t="s">
        <v>151</v>
      </c>
    </row>
    <row r="3" spans="1:65" s="81" customFormat="1" ht="12.75" x14ac:dyDescent="0.2">
      <c r="A3" s="70"/>
      <c r="B3" s="780">
        <f>INDICE!A3</f>
        <v>45231</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456.19999000000115</v>
      </c>
      <c r="C5" s="111">
        <v>6.1631873903636984</v>
      </c>
      <c r="D5" s="110">
        <v>5267.4841999999981</v>
      </c>
      <c r="E5" s="111">
        <v>6.4754504280318397</v>
      </c>
      <c r="F5" s="110">
        <v>5762.4820899999977</v>
      </c>
      <c r="G5" s="111">
        <v>7.3565299176517867</v>
      </c>
      <c r="H5" s="374">
        <v>20.73664862005856</v>
      </c>
    </row>
    <row r="6" spans="1:65" ht="14.1" customHeight="1" x14ac:dyDescent="0.2">
      <c r="A6" s="107" t="s">
        <v>184</v>
      </c>
      <c r="B6" s="378">
        <v>24.792559999999987</v>
      </c>
      <c r="C6" s="330">
        <v>-3.8182358460164482E-2</v>
      </c>
      <c r="D6" s="112">
        <v>291.86910000000006</v>
      </c>
      <c r="E6" s="113">
        <v>4.9152819157121774</v>
      </c>
      <c r="F6" s="112">
        <v>322.15436999999991</v>
      </c>
      <c r="G6" s="114">
        <v>4.1257679999464605</v>
      </c>
      <c r="H6" s="375">
        <v>1.1592924485959375</v>
      </c>
    </row>
    <row r="7" spans="1:65" ht="14.1" customHeight="1" x14ac:dyDescent="0.2">
      <c r="A7" s="107" t="s">
        <v>579</v>
      </c>
      <c r="B7" s="343">
        <v>0</v>
      </c>
      <c r="C7" s="113">
        <v>-100</v>
      </c>
      <c r="D7" s="96">
        <v>8.4640000000000021E-2</v>
      </c>
      <c r="E7" s="113">
        <v>330.08130081300817</v>
      </c>
      <c r="F7" s="96">
        <v>8.4640000000000021E-2</v>
      </c>
      <c r="G7" s="113">
        <v>330.08130081300817</v>
      </c>
      <c r="H7" s="343">
        <v>3.0458228100137269E-4</v>
      </c>
    </row>
    <row r="8" spans="1:65" ht="14.1" customHeight="1" x14ac:dyDescent="0.2">
      <c r="A8" s="370" t="s">
        <v>185</v>
      </c>
      <c r="B8" s="371">
        <v>480.99255000000113</v>
      </c>
      <c r="C8" s="372">
        <v>5.8229577376383208</v>
      </c>
      <c r="D8" s="371">
        <v>5559.437939999998</v>
      </c>
      <c r="E8" s="372">
        <v>6.3936066104085043</v>
      </c>
      <c r="F8" s="371">
        <v>6084.7210999999979</v>
      </c>
      <c r="G8" s="373">
        <v>7.1815767051575534</v>
      </c>
      <c r="H8" s="373">
        <v>21.896245650935498</v>
      </c>
    </row>
    <row r="9" spans="1:65" ht="14.1" customHeight="1" x14ac:dyDescent="0.2">
      <c r="A9" s="107" t="s">
        <v>171</v>
      </c>
      <c r="B9" s="378">
        <v>1803.7210299999997</v>
      </c>
      <c r="C9" s="113">
        <v>-0.85622788745743061</v>
      </c>
      <c r="D9" s="112">
        <v>19755.116389999996</v>
      </c>
      <c r="E9" s="113">
        <v>-2.317302231633064</v>
      </c>
      <c r="F9" s="112">
        <v>21687.709899999994</v>
      </c>
      <c r="G9" s="114">
        <v>-1.6122757711878124</v>
      </c>
      <c r="H9" s="375">
        <v>78.044567001867321</v>
      </c>
    </row>
    <row r="10" spans="1:65" ht="14.1" customHeight="1" x14ac:dyDescent="0.2">
      <c r="A10" s="107" t="s">
        <v>580</v>
      </c>
      <c r="B10" s="343">
        <v>1.1487899999999998</v>
      </c>
      <c r="C10" s="113">
        <v>1518.0140845070418</v>
      </c>
      <c r="D10" s="96">
        <v>4.4449700000000005</v>
      </c>
      <c r="E10" s="113">
        <v>66.492619214389293</v>
      </c>
      <c r="F10" s="112">
        <v>16.447499999999998</v>
      </c>
      <c r="G10" s="114">
        <v>-4.7448888878593216</v>
      </c>
      <c r="H10" s="475">
        <v>5.9187347197188989E-2</v>
      </c>
    </row>
    <row r="11" spans="1:65" ht="14.1" customHeight="1" x14ac:dyDescent="0.2">
      <c r="A11" s="370" t="s">
        <v>450</v>
      </c>
      <c r="B11" s="371">
        <v>1804.8698199999999</v>
      </c>
      <c r="C11" s="372">
        <v>-0.79695471623766156</v>
      </c>
      <c r="D11" s="371">
        <v>19759.56136</v>
      </c>
      <c r="E11" s="372">
        <v>-2.3082197268521112</v>
      </c>
      <c r="F11" s="371">
        <v>21704.157399999996</v>
      </c>
      <c r="G11" s="373">
        <v>-1.6147276868673428</v>
      </c>
      <c r="H11" s="373">
        <v>78.103754349064516</v>
      </c>
    </row>
    <row r="12" spans="1:65" ht="14.1" customHeight="1" x14ac:dyDescent="0.2">
      <c r="A12" s="106" t="s">
        <v>431</v>
      </c>
      <c r="B12" s="116">
        <v>2285.8623700000012</v>
      </c>
      <c r="C12" s="117">
        <v>0.5262903335013317</v>
      </c>
      <c r="D12" s="116">
        <v>25318.999299999996</v>
      </c>
      <c r="E12" s="117">
        <v>-0.52170096640257357</v>
      </c>
      <c r="F12" s="116">
        <v>27788.878499999992</v>
      </c>
      <c r="G12" s="117">
        <v>0.18561480717973916</v>
      </c>
      <c r="H12" s="117">
        <v>100</v>
      </c>
    </row>
    <row r="13" spans="1:65" ht="14.1" customHeight="1" x14ac:dyDescent="0.2">
      <c r="A13" s="118" t="s">
        <v>186</v>
      </c>
      <c r="B13" s="119">
        <v>4869.98884</v>
      </c>
      <c r="C13" s="119"/>
      <c r="D13" s="119">
        <v>51981.476874814623</v>
      </c>
      <c r="E13" s="119"/>
      <c r="F13" s="119">
        <v>57051.641774814605</v>
      </c>
      <c r="G13" s="120"/>
      <c r="H13" s="121"/>
    </row>
    <row r="14" spans="1:65" ht="14.1" customHeight="1" x14ac:dyDescent="0.2">
      <c r="A14" s="122" t="s">
        <v>187</v>
      </c>
      <c r="B14" s="379">
        <v>46.937733228973912</v>
      </c>
      <c r="C14" s="123"/>
      <c r="D14" s="123">
        <v>48.707733643226327</v>
      </c>
      <c r="E14" s="123"/>
      <c r="F14" s="123">
        <v>48.708288903733823</v>
      </c>
      <c r="G14" s="124"/>
      <c r="H14" s="376"/>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6"/>
    </row>
    <row r="20" spans="1:12" ht="14.1" customHeight="1" x14ac:dyDescent="0.2">
      <c r="A20" s="101"/>
      <c r="L20" s="626"/>
    </row>
  </sheetData>
  <mergeCells count="4">
    <mergeCell ref="A1:C2"/>
    <mergeCell ref="B3:C3"/>
    <mergeCell ref="D3:E3"/>
    <mergeCell ref="F3:H3"/>
  </mergeCells>
  <conditionalFormatting sqref="B7">
    <cfRule type="cellIs" dxfId="172" priority="38" operator="between">
      <formula>0</formula>
      <formula>0.5</formula>
    </cfRule>
    <cfRule type="cellIs" dxfId="171" priority="39" operator="between">
      <formula>0</formula>
      <formula>0.49</formula>
    </cfRule>
  </conditionalFormatting>
  <conditionalFormatting sqref="B10">
    <cfRule type="cellIs" dxfId="170" priority="12" operator="equal">
      <formula>0</formula>
    </cfRule>
    <cfRule type="cellIs" dxfId="169" priority="13" operator="between">
      <formula>0</formula>
      <formula>0.5</formula>
    </cfRule>
    <cfRule type="cellIs" dxfId="168" priority="14" operator="between">
      <formula>0</formula>
      <formula>0.49</formula>
    </cfRule>
  </conditionalFormatting>
  <conditionalFormatting sqref="B7:C7 E7">
    <cfRule type="cellIs" dxfId="167" priority="29" operator="equal">
      <formula>0</formula>
    </cfRule>
  </conditionalFormatting>
  <conditionalFormatting sqref="C6">
    <cfRule type="cellIs" dxfId="166" priority="1" operator="between">
      <formula>-0.05</formula>
      <formula>0</formula>
    </cfRule>
    <cfRule type="cellIs" dxfId="165" priority="2" operator="between">
      <formula>0</formula>
      <formula>0.5</formula>
    </cfRule>
  </conditionalFormatting>
  <conditionalFormatting sqref="D7">
    <cfRule type="cellIs" dxfId="164" priority="3" operator="between">
      <formula>0</formula>
      <formula>0.5</formula>
    </cfRule>
    <cfRule type="cellIs" dxfId="163" priority="4" operator="between">
      <formula>0</formula>
      <formula>0.49</formula>
    </cfRule>
  </conditionalFormatting>
  <conditionalFormatting sqref="D10">
    <cfRule type="cellIs" dxfId="162" priority="7" operator="equal">
      <formula>0</formula>
    </cfRule>
    <cfRule type="cellIs" dxfId="161" priority="8" operator="between">
      <formula>0</formula>
      <formula>0.5</formula>
    </cfRule>
    <cfRule type="cellIs" dxfId="160" priority="9" operator="between">
      <formula>0</formula>
      <formula>0.49</formula>
    </cfRule>
  </conditionalFormatting>
  <conditionalFormatting sqref="E11">
    <cfRule type="cellIs" dxfId="159" priority="15" operator="between">
      <formula>-0.04999999</formula>
      <formula>-0.00000001</formula>
    </cfRule>
  </conditionalFormatting>
  <conditionalFormatting sqref="F7">
    <cfRule type="cellIs" dxfId="158" priority="34" operator="between">
      <formula>0</formula>
      <formula>0.5</formula>
    </cfRule>
    <cfRule type="cellIs" dxfId="157" priority="35" operator="between">
      <formula>0</formula>
      <formula>0.49</formula>
    </cfRule>
  </conditionalFormatting>
  <conditionalFormatting sqref="H7">
    <cfRule type="cellIs" dxfId="156" priority="32" operator="between">
      <formula>0</formula>
      <formula>0.5</formula>
    </cfRule>
    <cfRule type="cellIs" dxfId="155" priority="3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3" t="s">
        <v>26</v>
      </c>
      <c r="B1" s="793"/>
      <c r="C1" s="793"/>
      <c r="D1" s="793"/>
      <c r="E1" s="793"/>
      <c r="F1" s="126"/>
      <c r="G1" s="126"/>
      <c r="H1" s="126"/>
      <c r="I1" s="126"/>
      <c r="J1" s="126"/>
      <c r="K1" s="126"/>
      <c r="L1" s="126"/>
      <c r="M1" s="126"/>
      <c r="N1" s="126"/>
    </row>
    <row r="2" spans="1:14" x14ac:dyDescent="0.2">
      <c r="A2" s="793"/>
      <c r="B2" s="794"/>
      <c r="C2" s="794"/>
      <c r="D2" s="794"/>
      <c r="E2" s="794"/>
      <c r="F2" s="126"/>
      <c r="G2" s="126"/>
      <c r="H2" s="126"/>
      <c r="I2" s="126"/>
      <c r="J2" s="126"/>
      <c r="K2" s="126"/>
      <c r="L2" s="126"/>
      <c r="M2" s="127" t="s">
        <v>151</v>
      </c>
      <c r="N2" s="126"/>
    </row>
    <row r="3" spans="1:14" x14ac:dyDescent="0.2">
      <c r="A3" s="519"/>
      <c r="B3" s="145">
        <v>2022</v>
      </c>
      <c r="C3" s="145">
        <v>2023</v>
      </c>
      <c r="D3" s="145" t="s">
        <v>509</v>
      </c>
      <c r="E3" s="145" t="s">
        <v>509</v>
      </c>
      <c r="F3" s="145" t="s">
        <v>509</v>
      </c>
      <c r="G3" s="145" t="s">
        <v>509</v>
      </c>
      <c r="H3" s="145" t="s">
        <v>509</v>
      </c>
      <c r="I3" s="145" t="s">
        <v>509</v>
      </c>
      <c r="J3" s="145" t="s">
        <v>509</v>
      </c>
      <c r="K3" s="145" t="s">
        <v>509</v>
      </c>
      <c r="L3" s="145" t="s">
        <v>509</v>
      </c>
      <c r="M3" s="145" t="s">
        <v>509</v>
      </c>
    </row>
    <row r="4" spans="1:14" x14ac:dyDescent="0.2">
      <c r="A4" s="128"/>
      <c r="B4" s="468">
        <v>44926</v>
      </c>
      <c r="C4" s="468">
        <v>44957</v>
      </c>
      <c r="D4" s="468">
        <v>44985</v>
      </c>
      <c r="E4" s="468">
        <v>45016</v>
      </c>
      <c r="F4" s="468">
        <v>45046</v>
      </c>
      <c r="G4" s="468">
        <v>45077</v>
      </c>
      <c r="H4" s="468">
        <v>45107</v>
      </c>
      <c r="I4" s="468">
        <v>45138</v>
      </c>
      <c r="J4" s="468">
        <v>45169</v>
      </c>
      <c r="K4" s="468">
        <v>45199</v>
      </c>
      <c r="L4" s="468">
        <v>45230</v>
      </c>
      <c r="M4" s="468">
        <v>45260</v>
      </c>
    </row>
    <row r="5" spans="1:14" x14ac:dyDescent="0.2">
      <c r="A5" s="129" t="s">
        <v>188</v>
      </c>
      <c r="B5" s="130">
        <v>11.253640000000015</v>
      </c>
      <c r="C5" s="130">
        <v>11.329740000000012</v>
      </c>
      <c r="D5" s="130">
        <v>12.202010000000017</v>
      </c>
      <c r="E5" s="130">
        <v>12.877600000000006</v>
      </c>
      <c r="F5" s="130">
        <v>12.819579999999998</v>
      </c>
      <c r="G5" s="130">
        <v>12.897449999999985</v>
      </c>
      <c r="H5" s="130">
        <v>13.056829999999998</v>
      </c>
      <c r="I5" s="130">
        <v>13.90571999999999</v>
      </c>
      <c r="J5" s="130">
        <v>14.93776000000001</v>
      </c>
      <c r="K5" s="130">
        <v>14.041</v>
      </c>
      <c r="L5" s="130">
        <v>13.876210000000006</v>
      </c>
      <c r="M5" s="130">
        <v>13.693230000000007</v>
      </c>
    </row>
    <row r="6" spans="1:14" x14ac:dyDescent="0.2">
      <c r="A6" s="131" t="s">
        <v>433</v>
      </c>
      <c r="B6" s="132">
        <v>118.33405999999999</v>
      </c>
      <c r="C6" s="132">
        <v>97.553309999999939</v>
      </c>
      <c r="D6" s="132">
        <v>97.294339999999906</v>
      </c>
      <c r="E6" s="132">
        <v>104.47119999999995</v>
      </c>
      <c r="F6" s="132">
        <v>101.78563000000003</v>
      </c>
      <c r="G6" s="132">
        <v>106.12892999999997</v>
      </c>
      <c r="H6" s="132">
        <v>107.29386999999997</v>
      </c>
      <c r="I6" s="132">
        <v>105.93264999999994</v>
      </c>
      <c r="J6" s="132">
        <v>113.75278000000003</v>
      </c>
      <c r="K6" s="132">
        <v>101.10062000000008</v>
      </c>
      <c r="L6" s="132">
        <v>112.37682</v>
      </c>
      <c r="M6" s="132">
        <v>127.85838999999991</v>
      </c>
    </row>
    <row r="7" spans="1:14" ht="15.75" customHeight="1" x14ac:dyDescent="0.2">
      <c r="A7" s="129"/>
      <c r="B7" s="130"/>
      <c r="C7" s="130"/>
      <c r="D7" s="130"/>
      <c r="E7" s="130"/>
      <c r="F7" s="130"/>
      <c r="G7" s="130"/>
      <c r="H7" s="130"/>
      <c r="I7" s="130"/>
      <c r="J7" s="130"/>
      <c r="K7" s="130"/>
      <c r="L7" s="795" t="s">
        <v>220</v>
      </c>
      <c r="M7" s="795"/>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0"/>
      <c r="B2" s="440"/>
      <c r="C2" s="440"/>
      <c r="D2" s="440"/>
    </row>
    <row r="3" spans="1:4" x14ac:dyDescent="0.2">
      <c r="B3" s="632">
        <v>2021</v>
      </c>
      <c r="C3" s="632">
        <v>2022</v>
      </c>
      <c r="D3" s="632">
        <v>2023</v>
      </c>
    </row>
    <row r="4" spans="1:4" x14ac:dyDescent="0.2">
      <c r="A4" s="538" t="s">
        <v>126</v>
      </c>
      <c r="B4" s="559">
        <v>-19.398755384748171</v>
      </c>
      <c r="C4" s="559">
        <v>18.082838925124758</v>
      </c>
      <c r="D4" s="561">
        <v>1.3865272790967325</v>
      </c>
    </row>
    <row r="5" spans="1:4" x14ac:dyDescent="0.2">
      <c r="A5" s="540" t="s">
        <v>127</v>
      </c>
      <c r="B5" s="559">
        <v>-21.022324373178428</v>
      </c>
      <c r="C5" s="559">
        <v>21.817613368244373</v>
      </c>
      <c r="D5" s="559">
        <v>-0.28534317109650892</v>
      </c>
    </row>
    <row r="6" spans="1:4" x14ac:dyDescent="0.2">
      <c r="A6" s="540" t="s">
        <v>128</v>
      </c>
      <c r="B6" s="559">
        <v>-17.508284151934248</v>
      </c>
      <c r="C6" s="559">
        <v>18.661890491209665</v>
      </c>
      <c r="D6" s="561">
        <v>0.81265472781293113</v>
      </c>
    </row>
    <row r="7" spans="1:4" x14ac:dyDescent="0.2">
      <c r="A7" s="540" t="s">
        <v>129</v>
      </c>
      <c r="B7" s="559">
        <v>-9.073010054241978</v>
      </c>
      <c r="C7" s="559">
        <v>14.536358124352182</v>
      </c>
      <c r="D7" s="559">
        <v>-0.75412919834494729</v>
      </c>
    </row>
    <row r="8" spans="1:4" x14ac:dyDescent="0.2">
      <c r="A8" s="540" t="s">
        <v>130</v>
      </c>
      <c r="B8" s="559">
        <v>-1.9127126095451445</v>
      </c>
      <c r="C8" s="559">
        <v>11.227495682239175</v>
      </c>
      <c r="D8" s="559">
        <v>-1.3181078807642264</v>
      </c>
    </row>
    <row r="9" spans="1:4" x14ac:dyDescent="0.2">
      <c r="A9" s="540" t="s">
        <v>131</v>
      </c>
      <c r="B9" s="559">
        <v>1.7398624790333748</v>
      </c>
      <c r="C9" s="559">
        <v>9.0656304663399432</v>
      </c>
      <c r="D9" s="561">
        <v>-1.162297418336284</v>
      </c>
    </row>
    <row r="10" spans="1:4" x14ac:dyDescent="0.2">
      <c r="A10" s="540" t="s">
        <v>132</v>
      </c>
      <c r="B10" s="559">
        <v>3.3275216253737985</v>
      </c>
      <c r="C10" s="559">
        <v>8.0322451182053047</v>
      </c>
      <c r="D10" s="559">
        <v>-0.61099668373429994</v>
      </c>
    </row>
    <row r="11" spans="1:4" x14ac:dyDescent="0.2">
      <c r="A11" s="540" t="s">
        <v>133</v>
      </c>
      <c r="B11" s="559">
        <v>5.3851888853924947</v>
      </c>
      <c r="C11" s="559">
        <v>7.2021296551753702</v>
      </c>
      <c r="D11" s="559">
        <v>-0.89407410025798273</v>
      </c>
    </row>
    <row r="12" spans="1:4" x14ac:dyDescent="0.2">
      <c r="A12" s="540" t="s">
        <v>134</v>
      </c>
      <c r="B12" s="559">
        <v>6.7155182132263098</v>
      </c>
      <c r="C12" s="559">
        <v>6.1063626135189502</v>
      </c>
      <c r="D12" s="559">
        <v>-0.78769637759451838</v>
      </c>
    </row>
    <row r="13" spans="1:4" x14ac:dyDescent="0.2">
      <c r="A13" s="540" t="s">
        <v>135</v>
      </c>
      <c r="B13" s="559">
        <v>8.6317844216769934</v>
      </c>
      <c r="C13" s="559">
        <v>5.0605068539442506</v>
      </c>
      <c r="D13" s="559">
        <v>-0.19815918784033462</v>
      </c>
    </row>
    <row r="14" spans="1:4" x14ac:dyDescent="0.2">
      <c r="A14" s="540" t="s">
        <v>136</v>
      </c>
      <c r="B14" s="559">
        <v>12.364214605431837</v>
      </c>
      <c r="C14" s="559">
        <v>2.9665480852894039</v>
      </c>
      <c r="D14" s="561">
        <v>0.18561480717973916</v>
      </c>
    </row>
    <row r="15" spans="1:4" x14ac:dyDescent="0.2">
      <c r="A15" s="541" t="s">
        <v>137</v>
      </c>
      <c r="B15" s="446">
        <v>13.957884165616836</v>
      </c>
      <c r="C15" s="446">
        <v>3.0509158315788047</v>
      </c>
      <c r="D15" s="562"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1" t="s">
        <v>33</v>
      </c>
      <c r="B1" s="791"/>
      <c r="C1" s="791"/>
      <c r="D1" s="106"/>
      <c r="E1" s="106"/>
      <c r="F1" s="106"/>
      <c r="G1" s="106"/>
    </row>
    <row r="2" spans="1:13" ht="14.1" customHeight="1" x14ac:dyDescent="0.2">
      <c r="A2" s="792"/>
      <c r="B2" s="792"/>
      <c r="C2" s="792"/>
      <c r="D2" s="109"/>
      <c r="E2" s="109"/>
      <c r="F2" s="109"/>
      <c r="G2" s="79" t="s">
        <v>151</v>
      </c>
    </row>
    <row r="3" spans="1:13" ht="14.1" customHeight="1" x14ac:dyDescent="0.2">
      <c r="A3" s="134"/>
      <c r="B3" s="796">
        <f>INDICE!A3</f>
        <v>45231</v>
      </c>
      <c r="C3" s="797"/>
      <c r="D3" s="797" t="s">
        <v>115</v>
      </c>
      <c r="E3" s="797"/>
      <c r="F3" s="797" t="s">
        <v>116</v>
      </c>
      <c r="G3" s="797"/>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455.1316900000017</v>
      </c>
      <c r="C5" s="115">
        <v>25.86086000000001</v>
      </c>
      <c r="D5" s="112">
        <v>5270.9323399999976</v>
      </c>
      <c r="E5" s="112">
        <v>288.5055999999999</v>
      </c>
      <c r="F5" s="112">
        <v>5771.0422399999979</v>
      </c>
      <c r="G5" s="112">
        <v>313.67885999999999</v>
      </c>
      <c r="L5" s="137"/>
      <c r="M5" s="137"/>
    </row>
    <row r="6" spans="1:13" ht="14.1" customHeight="1" x14ac:dyDescent="0.2">
      <c r="A6" s="107" t="s">
        <v>192</v>
      </c>
      <c r="B6" s="112">
        <v>1260.5980699999996</v>
      </c>
      <c r="C6" s="112">
        <v>544.27174999999988</v>
      </c>
      <c r="D6" s="112">
        <v>14726.617560000002</v>
      </c>
      <c r="E6" s="112">
        <v>5032.9437999999982</v>
      </c>
      <c r="F6" s="112">
        <v>16212.188340000001</v>
      </c>
      <c r="G6" s="112">
        <v>5491.9690599999976</v>
      </c>
      <c r="L6" s="137"/>
      <c r="M6" s="137"/>
    </row>
    <row r="7" spans="1:13" ht="14.1" customHeight="1" x14ac:dyDescent="0.2">
      <c r="A7" s="118" t="s">
        <v>186</v>
      </c>
      <c r="B7" s="119">
        <v>1715.7297600000013</v>
      </c>
      <c r="C7" s="119">
        <v>570.13260999999989</v>
      </c>
      <c r="D7" s="119">
        <v>19997.549899999998</v>
      </c>
      <c r="E7" s="119">
        <v>5321.4493999999977</v>
      </c>
      <c r="F7" s="119">
        <v>21983.230579999999</v>
      </c>
      <c r="G7" s="119">
        <v>5805.6479199999976</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3">
        <f>INDICE!A3</f>
        <v>45231</v>
      </c>
      <c r="C3" s="783"/>
      <c r="D3" s="783">
        <f>INDICE!C3</f>
        <v>0</v>
      </c>
      <c r="E3" s="783"/>
      <c r="F3" s="91"/>
      <c r="G3" s="784" t="s">
        <v>116</v>
      </c>
      <c r="H3" s="784"/>
      <c r="I3" s="784"/>
      <c r="J3" s="784"/>
    </row>
    <row r="4" spans="1:13" x14ac:dyDescent="0.2">
      <c r="A4" s="92"/>
      <c r="B4" s="606" t="s">
        <v>143</v>
      </c>
      <c r="C4" s="606" t="s">
        <v>144</v>
      </c>
      <c r="D4" s="606" t="s">
        <v>171</v>
      </c>
      <c r="E4" s="606" t="s">
        <v>182</v>
      </c>
      <c r="F4" s="606"/>
      <c r="G4" s="606" t="s">
        <v>143</v>
      </c>
      <c r="H4" s="606" t="s">
        <v>144</v>
      </c>
      <c r="I4" s="606" t="s">
        <v>171</v>
      </c>
      <c r="J4" s="606" t="s">
        <v>182</v>
      </c>
    </row>
    <row r="5" spans="1:13" x14ac:dyDescent="0.2">
      <c r="A5" s="365" t="s">
        <v>153</v>
      </c>
      <c r="B5" s="94">
        <f>'GNA CCAA'!B5</f>
        <v>69.397110000000012</v>
      </c>
      <c r="C5" s="94">
        <f>'GNA CCAA'!C5</f>
        <v>2.7555300000000011</v>
      </c>
      <c r="D5" s="94">
        <f>'GO CCAA'!B5</f>
        <v>290.59772000000009</v>
      </c>
      <c r="E5" s="341">
        <f>SUM(B5:D5)</f>
        <v>362.75036000000011</v>
      </c>
      <c r="F5" s="94"/>
      <c r="G5" s="94">
        <f>'GNA CCAA'!F5</f>
        <v>874.57937000000095</v>
      </c>
      <c r="H5" s="94">
        <f>'GNA CCAA'!G5</f>
        <v>34.63161000000003</v>
      </c>
      <c r="I5" s="94">
        <f>'GO CCAA'!G5</f>
        <v>3479.0647099999942</v>
      </c>
      <c r="J5" s="341">
        <f>SUM(G5:I5)</f>
        <v>4388.2756899999949</v>
      </c>
    </row>
    <row r="6" spans="1:13" x14ac:dyDescent="0.2">
      <c r="A6" s="366" t="s">
        <v>154</v>
      </c>
      <c r="B6" s="96">
        <f>'GNA CCAA'!B6</f>
        <v>12.304620000000003</v>
      </c>
      <c r="C6" s="96">
        <f>'GNA CCAA'!C6</f>
        <v>0.45294999999999991</v>
      </c>
      <c r="D6" s="96">
        <f>'GO CCAA'!B6</f>
        <v>64.446170000000009</v>
      </c>
      <c r="E6" s="343">
        <f>SUM(B6:D6)</f>
        <v>77.20374000000001</v>
      </c>
      <c r="F6" s="96"/>
      <c r="G6" s="96">
        <f>'GNA CCAA'!F6</f>
        <v>162.36533999999989</v>
      </c>
      <c r="H6" s="96">
        <f>'GNA CCAA'!G6</f>
        <v>6.538350000000003</v>
      </c>
      <c r="I6" s="96">
        <f>'GO CCAA'!G6</f>
        <v>794.7730300000012</v>
      </c>
      <c r="J6" s="343">
        <f t="shared" ref="J6:J24" si="0">SUM(G6:I6)</f>
        <v>963.67672000000107</v>
      </c>
    </row>
    <row r="7" spans="1:13" x14ac:dyDescent="0.2">
      <c r="A7" s="366" t="s">
        <v>155</v>
      </c>
      <c r="B7" s="96">
        <f>'GNA CCAA'!B7</f>
        <v>7.8389800000000012</v>
      </c>
      <c r="C7" s="96">
        <f>'GNA CCAA'!C7</f>
        <v>0.39744999999999997</v>
      </c>
      <c r="D7" s="96">
        <f>'GO CCAA'!B7</f>
        <v>31.900460000000006</v>
      </c>
      <c r="E7" s="343">
        <f t="shared" ref="E7:E24" si="1">SUM(B7:D7)</f>
        <v>40.136890000000008</v>
      </c>
      <c r="F7" s="96"/>
      <c r="G7" s="96">
        <f>'GNA CCAA'!F7</f>
        <v>103.94045999999993</v>
      </c>
      <c r="H7" s="96">
        <f>'GNA CCAA'!G7</f>
        <v>5.9614700000000012</v>
      </c>
      <c r="I7" s="96">
        <f>'GO CCAA'!G7</f>
        <v>402.53915999999981</v>
      </c>
      <c r="J7" s="343">
        <f t="shared" si="0"/>
        <v>512.4410899999998</v>
      </c>
    </row>
    <row r="8" spans="1:13" x14ac:dyDescent="0.2">
      <c r="A8" s="366" t="s">
        <v>156</v>
      </c>
      <c r="B8" s="96">
        <f>'GNA CCAA'!B8</f>
        <v>15.929710000000002</v>
      </c>
      <c r="C8" s="96">
        <f>'GNA CCAA'!C8</f>
        <v>0.73398000000000008</v>
      </c>
      <c r="D8" s="96">
        <f>'GO CCAA'!B8</f>
        <v>24.686910000000001</v>
      </c>
      <c r="E8" s="343">
        <f t="shared" si="1"/>
        <v>41.3506</v>
      </c>
      <c r="F8" s="96"/>
      <c r="G8" s="96">
        <f>'GNA CCAA'!F8</f>
        <v>253.33610999999993</v>
      </c>
      <c r="H8" s="96">
        <f>'GNA CCAA'!G8</f>
        <v>10.70825</v>
      </c>
      <c r="I8" s="96">
        <f>'GO CCAA'!G8</f>
        <v>362.27451999999988</v>
      </c>
      <c r="J8" s="343">
        <f t="shared" si="0"/>
        <v>626.31887999999981</v>
      </c>
    </row>
    <row r="9" spans="1:13" x14ac:dyDescent="0.2">
      <c r="A9" s="366" t="s">
        <v>157</v>
      </c>
      <c r="B9" s="96">
        <f>'GNA CCAA'!B9</f>
        <v>36.538860000000007</v>
      </c>
      <c r="C9" s="96">
        <f>'GNA CCAA'!C9</f>
        <v>8.0998800000000006</v>
      </c>
      <c r="D9" s="96">
        <f>'GO CCAA'!B9</f>
        <v>56.034180000000006</v>
      </c>
      <c r="E9" s="343">
        <f t="shared" si="1"/>
        <v>100.67292</v>
      </c>
      <c r="F9" s="96"/>
      <c r="G9" s="96">
        <f>'GNA CCAA'!F9</f>
        <v>428.01350000000002</v>
      </c>
      <c r="H9" s="96">
        <f>'GNA CCAA'!G9</f>
        <v>97.638619999999989</v>
      </c>
      <c r="I9" s="96">
        <f>'GO CCAA'!G9</f>
        <v>660.33023000000026</v>
      </c>
      <c r="J9" s="343">
        <f t="shared" si="0"/>
        <v>1185.9823500000002</v>
      </c>
    </row>
    <row r="10" spans="1:13" x14ac:dyDescent="0.2">
      <c r="A10" s="366" t="s">
        <v>158</v>
      </c>
      <c r="B10" s="96">
        <f>'GNA CCAA'!B10</f>
        <v>5.6914300000000004</v>
      </c>
      <c r="C10" s="96">
        <f>'GNA CCAA'!C10</f>
        <v>0.21224999999999997</v>
      </c>
      <c r="D10" s="96">
        <f>'GO CCAA'!B10</f>
        <v>21.882480000000001</v>
      </c>
      <c r="E10" s="343">
        <f t="shared" si="1"/>
        <v>27.786160000000002</v>
      </c>
      <c r="F10" s="96"/>
      <c r="G10" s="96">
        <f>'GNA CCAA'!F10</f>
        <v>76.96083000000003</v>
      </c>
      <c r="H10" s="96">
        <f>'GNA CCAA'!G10</f>
        <v>3.2126500000000004</v>
      </c>
      <c r="I10" s="96">
        <f>'GO CCAA'!G10</f>
        <v>293.68963000000002</v>
      </c>
      <c r="J10" s="343">
        <f t="shared" si="0"/>
        <v>373.86311000000006</v>
      </c>
    </row>
    <row r="11" spans="1:13" x14ac:dyDescent="0.2">
      <c r="A11" s="366" t="s">
        <v>159</v>
      </c>
      <c r="B11" s="96">
        <f>'GNA CCAA'!B11</f>
        <v>23.440199999999997</v>
      </c>
      <c r="C11" s="96">
        <f>'GNA CCAA'!C11</f>
        <v>0.90150999999999992</v>
      </c>
      <c r="D11" s="96">
        <f>'GO CCAA'!B11</f>
        <v>137.50561000000005</v>
      </c>
      <c r="E11" s="343">
        <f t="shared" si="1"/>
        <v>161.84732000000005</v>
      </c>
      <c r="F11" s="96"/>
      <c r="G11" s="96">
        <f>'GNA CCAA'!F11</f>
        <v>309.45650999999992</v>
      </c>
      <c r="H11" s="96">
        <f>'GNA CCAA'!G11</f>
        <v>15.204050000000031</v>
      </c>
      <c r="I11" s="96">
        <f>'GO CCAA'!G11</f>
        <v>1674.7511500000019</v>
      </c>
      <c r="J11" s="343">
        <f t="shared" si="0"/>
        <v>1999.4117100000019</v>
      </c>
    </row>
    <row r="12" spans="1:13" x14ac:dyDescent="0.2">
      <c r="A12" s="366" t="s">
        <v>512</v>
      </c>
      <c r="B12" s="96">
        <f>'GNA CCAA'!B12</f>
        <v>18.547159999999998</v>
      </c>
      <c r="C12" s="96">
        <f>'GNA CCAA'!C12</f>
        <v>0.65915999999999997</v>
      </c>
      <c r="D12" s="96">
        <f>'GO CCAA'!B12</f>
        <v>99.856429999999989</v>
      </c>
      <c r="E12" s="343">
        <f t="shared" si="1"/>
        <v>119.06274999999999</v>
      </c>
      <c r="F12" s="96"/>
      <c r="G12" s="96">
        <f>'GNA CCAA'!F12</f>
        <v>239.40992999999995</v>
      </c>
      <c r="H12" s="96">
        <f>'GNA CCAA'!G12</f>
        <v>8.4097000000000044</v>
      </c>
      <c r="I12" s="96">
        <f>'GO CCAA'!G12</f>
        <v>1227.4128800000005</v>
      </c>
      <c r="J12" s="343">
        <f t="shared" si="0"/>
        <v>1475.2325100000005</v>
      </c>
    </row>
    <row r="13" spans="1:13" x14ac:dyDescent="0.2">
      <c r="A13" s="366" t="s">
        <v>160</v>
      </c>
      <c r="B13" s="96">
        <f>'GNA CCAA'!B13</f>
        <v>81.778110000000012</v>
      </c>
      <c r="C13" s="96">
        <f>'GNA CCAA'!C13</f>
        <v>3.5392899999999998</v>
      </c>
      <c r="D13" s="96">
        <f>'GO CCAA'!B13</f>
        <v>296.40533999999997</v>
      </c>
      <c r="E13" s="343">
        <f t="shared" si="1"/>
        <v>381.72273999999999</v>
      </c>
      <c r="F13" s="96"/>
      <c r="G13" s="96">
        <f>'GNA CCAA'!F13</f>
        <v>1022.7580700000002</v>
      </c>
      <c r="H13" s="96">
        <f>'GNA CCAA'!G13</f>
        <v>47.665170000000032</v>
      </c>
      <c r="I13" s="96">
        <f>'GO CCAA'!G13</f>
        <v>3564.6267999999977</v>
      </c>
      <c r="J13" s="343">
        <f t="shared" si="0"/>
        <v>4635.0500399999983</v>
      </c>
    </row>
    <row r="14" spans="1:13" x14ac:dyDescent="0.2">
      <c r="A14" s="366" t="s">
        <v>161</v>
      </c>
      <c r="B14" s="96">
        <f>'GNA CCAA'!B14</f>
        <v>0.47535000000000005</v>
      </c>
      <c r="C14" s="96">
        <f>'GNA CCAA'!C14</f>
        <v>3.9239999999999997E-2</v>
      </c>
      <c r="D14" s="96">
        <f>'GO CCAA'!B14</f>
        <v>0.94523000000000001</v>
      </c>
      <c r="E14" s="343">
        <f t="shared" si="1"/>
        <v>1.4598200000000001</v>
      </c>
      <c r="F14" s="96"/>
      <c r="G14" s="96">
        <f>'GNA CCAA'!F14</f>
        <v>5.8660600000000001</v>
      </c>
      <c r="H14" s="96">
        <f>'GNA CCAA'!G14</f>
        <v>0.57186999999999988</v>
      </c>
      <c r="I14" s="96">
        <f>'GO CCAA'!G14</f>
        <v>12.522500000000001</v>
      </c>
      <c r="J14" s="343">
        <f t="shared" si="0"/>
        <v>18.960430000000002</v>
      </c>
    </row>
    <row r="15" spans="1:13" x14ac:dyDescent="0.2">
      <c r="A15" s="366" t="s">
        <v>162</v>
      </c>
      <c r="B15" s="96">
        <f>'GNA CCAA'!B15</f>
        <v>51.844670000000008</v>
      </c>
      <c r="C15" s="96">
        <f>'GNA CCAA'!C15</f>
        <v>2.0098700000000003</v>
      </c>
      <c r="D15" s="96">
        <f>'GO CCAA'!B15</f>
        <v>160.58199999999999</v>
      </c>
      <c r="E15" s="343">
        <f t="shared" si="1"/>
        <v>214.43654000000001</v>
      </c>
      <c r="F15" s="96"/>
      <c r="G15" s="96">
        <f>'GNA CCAA'!F15</f>
        <v>663.79971000000103</v>
      </c>
      <c r="H15" s="96">
        <f>'GNA CCAA'!G15</f>
        <v>26.004399999999993</v>
      </c>
      <c r="I15" s="96">
        <f>'GO CCAA'!G15</f>
        <v>1986.9111099999991</v>
      </c>
      <c r="J15" s="343">
        <f t="shared" si="0"/>
        <v>2676.71522</v>
      </c>
      <c r="L15" s="92"/>
      <c r="M15" s="92"/>
    </row>
    <row r="16" spans="1:13" x14ac:dyDescent="0.2">
      <c r="A16" s="366" t="s">
        <v>163</v>
      </c>
      <c r="B16" s="96">
        <f>'GNA CCAA'!B16</f>
        <v>8.4802499999999981</v>
      </c>
      <c r="C16" s="96">
        <f>'GNA CCAA'!C16</f>
        <v>0.21805999999999995</v>
      </c>
      <c r="D16" s="96">
        <f>'GO CCAA'!B16</f>
        <v>59.694669999999995</v>
      </c>
      <c r="E16" s="343">
        <f t="shared" si="1"/>
        <v>68.392979999999994</v>
      </c>
      <c r="F16" s="96"/>
      <c r="G16" s="96">
        <f>'GNA CCAA'!F16</f>
        <v>107.40127999999996</v>
      </c>
      <c r="H16" s="96">
        <f>'GNA CCAA'!G16</f>
        <v>3.1478600000000001</v>
      </c>
      <c r="I16" s="96">
        <f>'GO CCAA'!G16</f>
        <v>671.04938000000038</v>
      </c>
      <c r="J16" s="343">
        <f t="shared" si="0"/>
        <v>781.59852000000035</v>
      </c>
    </row>
    <row r="17" spans="1:10" x14ac:dyDescent="0.2">
      <c r="A17" s="366" t="s">
        <v>164</v>
      </c>
      <c r="B17" s="96">
        <f>'GNA CCAA'!B17</f>
        <v>20.881569999999986</v>
      </c>
      <c r="C17" s="96">
        <f>'GNA CCAA'!C17</f>
        <v>0.91262999999999994</v>
      </c>
      <c r="D17" s="96">
        <f>'GO CCAA'!B17</f>
        <v>113.76539000000001</v>
      </c>
      <c r="E17" s="343">
        <f t="shared" si="1"/>
        <v>135.55958999999999</v>
      </c>
      <c r="F17" s="96"/>
      <c r="G17" s="96">
        <f>'GNA CCAA'!F17</f>
        <v>279.59631999999993</v>
      </c>
      <c r="H17" s="96">
        <f>'GNA CCAA'!G17</f>
        <v>13.479880000000001</v>
      </c>
      <c r="I17" s="96">
        <f>'GO CCAA'!G17</f>
        <v>1345.0042600000002</v>
      </c>
      <c r="J17" s="343">
        <f t="shared" si="0"/>
        <v>1638.0804600000001</v>
      </c>
    </row>
    <row r="18" spans="1:10" x14ac:dyDescent="0.2">
      <c r="A18" s="366" t="s">
        <v>165</v>
      </c>
      <c r="B18" s="96">
        <f>'GNA CCAA'!B18</f>
        <v>2.48021</v>
      </c>
      <c r="C18" s="96">
        <f>'GNA CCAA'!C18</f>
        <v>7.1550000000000002E-2</v>
      </c>
      <c r="D18" s="96">
        <f>'GO CCAA'!B18</f>
        <v>12.640369999999999</v>
      </c>
      <c r="E18" s="343">
        <f t="shared" si="1"/>
        <v>15.192129999999999</v>
      </c>
      <c r="F18" s="96"/>
      <c r="G18" s="96">
        <f>'GNA CCAA'!F18</f>
        <v>30.23805999999999</v>
      </c>
      <c r="H18" s="96">
        <f>'GNA CCAA'!G18</f>
        <v>1.2115499999999997</v>
      </c>
      <c r="I18" s="96">
        <f>'GO CCAA'!G18</f>
        <v>152.14408999999992</v>
      </c>
      <c r="J18" s="343">
        <f t="shared" si="0"/>
        <v>183.5936999999999</v>
      </c>
    </row>
    <row r="19" spans="1:10" x14ac:dyDescent="0.2">
      <c r="A19" s="366" t="s">
        <v>166</v>
      </c>
      <c r="B19" s="96">
        <f>'GNA CCAA'!B19</f>
        <v>63.331580000000002</v>
      </c>
      <c r="C19" s="96">
        <f>'GNA CCAA'!C19</f>
        <v>2.2802699999999998</v>
      </c>
      <c r="D19" s="96">
        <f>'GO CCAA'!B19</f>
        <v>152.64914999999999</v>
      </c>
      <c r="E19" s="343">
        <f t="shared" si="1"/>
        <v>218.261</v>
      </c>
      <c r="F19" s="96"/>
      <c r="G19" s="96">
        <f>'GNA CCAA'!F19</f>
        <v>738.68748000000005</v>
      </c>
      <c r="H19" s="96">
        <f>'GNA CCAA'!G19</f>
        <v>27.53565</v>
      </c>
      <c r="I19" s="96">
        <f>'GO CCAA'!G19</f>
        <v>1832.5665400000003</v>
      </c>
      <c r="J19" s="343">
        <f t="shared" si="0"/>
        <v>2598.7896700000001</v>
      </c>
    </row>
    <row r="20" spans="1:10" x14ac:dyDescent="0.2">
      <c r="A20" s="366" t="s">
        <v>167</v>
      </c>
      <c r="B20" s="96">
        <f>'GNA CCAA'!B20</f>
        <v>0.52564999999999995</v>
      </c>
      <c r="C20" s="488">
        <f>'GNA CCAA'!C20</f>
        <v>0</v>
      </c>
      <c r="D20" s="96">
        <f>'GO CCAA'!B20</f>
        <v>0.97506000000000004</v>
      </c>
      <c r="E20" s="343">
        <f t="shared" si="1"/>
        <v>1.50071</v>
      </c>
      <c r="F20" s="96"/>
      <c r="G20" s="96">
        <f>'GNA CCAA'!F20</f>
        <v>6.6661799999999998</v>
      </c>
      <c r="H20" s="488">
        <f>'GNA CCAA'!G20</f>
        <v>0</v>
      </c>
      <c r="I20" s="96">
        <f>'GO CCAA'!G20</f>
        <v>13.533529999999999</v>
      </c>
      <c r="J20" s="343">
        <f t="shared" si="0"/>
        <v>20.19971</v>
      </c>
    </row>
    <row r="21" spans="1:10" x14ac:dyDescent="0.2">
      <c r="A21" s="366" t="s">
        <v>168</v>
      </c>
      <c r="B21" s="96">
        <f>'GNA CCAA'!B21</f>
        <v>12.158080000000004</v>
      </c>
      <c r="C21" s="96">
        <f>'GNA CCAA'!C21</f>
        <v>0.53754999999999997</v>
      </c>
      <c r="D21" s="96">
        <f>'GO CCAA'!B21</f>
        <v>73.427959999999999</v>
      </c>
      <c r="E21" s="343">
        <f t="shared" si="1"/>
        <v>86.123590000000007</v>
      </c>
      <c r="F21" s="96"/>
      <c r="G21" s="96">
        <f>'GNA CCAA'!F21</f>
        <v>158.07368999999989</v>
      </c>
      <c r="H21" s="96">
        <f>'GNA CCAA'!G21</f>
        <v>6.5652300000000015</v>
      </c>
      <c r="I21" s="96">
        <f>'GO CCAA'!G21</f>
        <v>949.89670999999998</v>
      </c>
      <c r="J21" s="343">
        <f t="shared" si="0"/>
        <v>1114.5356299999999</v>
      </c>
    </row>
    <row r="22" spans="1:10" x14ac:dyDescent="0.2">
      <c r="A22" s="366" t="s">
        <v>169</v>
      </c>
      <c r="B22" s="96">
        <f>'GNA CCAA'!B22</f>
        <v>6.4478400000000002</v>
      </c>
      <c r="C22" s="96">
        <f>'GNA CCAA'!C22</f>
        <v>0.19919000000000001</v>
      </c>
      <c r="D22" s="96">
        <f>'GO CCAA'!B22</f>
        <v>47.609480000000005</v>
      </c>
      <c r="E22" s="343">
        <f t="shared" si="1"/>
        <v>54.256510000000006</v>
      </c>
      <c r="F22" s="96"/>
      <c r="G22" s="96">
        <f>'GNA CCAA'!F22</f>
        <v>79.86575000000002</v>
      </c>
      <c r="H22" s="96">
        <f>'GNA CCAA'!G22</f>
        <v>2.6868100000000004</v>
      </c>
      <c r="I22" s="96">
        <f>'GO CCAA'!G22</f>
        <v>587.20688000000007</v>
      </c>
      <c r="J22" s="343">
        <f t="shared" si="0"/>
        <v>669.75944000000004</v>
      </c>
    </row>
    <row r="23" spans="1:10" x14ac:dyDescent="0.2">
      <c r="A23" s="367" t="s">
        <v>170</v>
      </c>
      <c r="B23" s="96">
        <f>'GNA CCAA'!B23</f>
        <v>18.108610000000009</v>
      </c>
      <c r="C23" s="96">
        <f>'GNA CCAA'!C23</f>
        <v>0.77219999999999978</v>
      </c>
      <c r="D23" s="96">
        <f>'GO CCAA'!B23</f>
        <v>158.11642000000001</v>
      </c>
      <c r="E23" s="343">
        <f t="shared" si="1"/>
        <v>176.99723</v>
      </c>
      <c r="F23" s="96"/>
      <c r="G23" s="96">
        <f>'GNA CCAA'!F23</f>
        <v>221.46744000000021</v>
      </c>
      <c r="H23" s="96">
        <f>'GNA CCAA'!G23</f>
        <v>10.981249999999998</v>
      </c>
      <c r="I23" s="96">
        <f>'GO CCAA'!G23</f>
        <v>1677.4127899999999</v>
      </c>
      <c r="J23" s="343">
        <f t="shared" si="0"/>
        <v>1909.86148</v>
      </c>
    </row>
    <row r="24" spans="1:10" x14ac:dyDescent="0.2">
      <c r="A24" s="368" t="s">
        <v>430</v>
      </c>
      <c r="B24" s="100">
        <f>'GNA CCAA'!B24</f>
        <v>456.19999000000064</v>
      </c>
      <c r="C24" s="100">
        <f>'GNA CCAA'!C24</f>
        <v>24.792560000000023</v>
      </c>
      <c r="D24" s="100">
        <f>'GO CCAA'!B24</f>
        <v>1803.7210299999992</v>
      </c>
      <c r="E24" s="100">
        <f t="shared" si="1"/>
        <v>2284.7135800000001</v>
      </c>
      <c r="F24" s="100"/>
      <c r="G24" s="100">
        <f>'GNA CCAA'!F24</f>
        <v>5762.4820899999904</v>
      </c>
      <c r="H24" s="369">
        <f>'GNA CCAA'!G24</f>
        <v>322.15437000000048</v>
      </c>
      <c r="I24" s="100">
        <f>'GO CCAA'!G24</f>
        <v>21687.709900000042</v>
      </c>
      <c r="J24" s="100">
        <f t="shared" si="0"/>
        <v>27772.346360000032</v>
      </c>
    </row>
    <row r="25" spans="1:10" x14ac:dyDescent="0.2">
      <c r="J25" s="79" t="s">
        <v>220</v>
      </c>
    </row>
    <row r="26" spans="1:10" x14ac:dyDescent="0.2">
      <c r="A26" s="345" t="s">
        <v>435</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4" priority="5" operator="between">
      <formula>0</formula>
      <formula>0.5</formula>
    </cfRule>
    <cfRule type="cellIs" dxfId="153" priority="6" operator="between">
      <formula>0</formula>
      <formula>0.49</formula>
    </cfRule>
  </conditionalFormatting>
  <conditionalFormatting sqref="E6:E23">
    <cfRule type="cellIs" dxfId="152" priority="3" operator="between">
      <formula>0</formula>
      <formula>0.5</formula>
    </cfRule>
    <cfRule type="cellIs" dxfId="151" priority="4" operator="between">
      <formula>0</formula>
      <formula>0.49</formula>
    </cfRule>
  </conditionalFormatting>
  <conditionalFormatting sqref="J6:J23">
    <cfRule type="cellIs" dxfId="150" priority="1" operator="between">
      <formula>0</formula>
      <formula>0.5</formula>
    </cfRule>
    <cfRule type="cellIs" dxfId="14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0">
        <f>INDICE!A3</f>
        <v>45231</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518.85485000000006</v>
      </c>
      <c r="C5" s="86">
        <v>15.411680638389544</v>
      </c>
      <c r="D5" s="85">
        <v>6097.4960999999994</v>
      </c>
      <c r="E5" s="86">
        <v>12.735518862816447</v>
      </c>
      <c r="F5" s="85">
        <v>6559.6910899999993</v>
      </c>
      <c r="G5" s="86">
        <v>13.050645648164799</v>
      </c>
      <c r="H5" s="382">
        <v>99.997478450938686</v>
      </c>
    </row>
    <row r="6" spans="1:65" x14ac:dyDescent="0.2">
      <c r="A6" s="84" t="s">
        <v>141</v>
      </c>
      <c r="B6" s="343">
        <v>5.0499999999999998E-3</v>
      </c>
      <c r="C6" s="346">
        <v>-53.839122486288858</v>
      </c>
      <c r="D6" s="96">
        <v>0.14577000000000001</v>
      </c>
      <c r="E6" s="346">
        <v>20.680519910588639</v>
      </c>
      <c r="F6" s="96">
        <v>0.16541</v>
      </c>
      <c r="G6" s="346">
        <v>33.40591983224455</v>
      </c>
      <c r="H6" s="475">
        <v>2.5215490613247414E-3</v>
      </c>
    </row>
    <row r="7" spans="1:65" x14ac:dyDescent="0.2">
      <c r="A7" s="60" t="s">
        <v>114</v>
      </c>
      <c r="B7" s="61">
        <v>518.85990000000004</v>
      </c>
      <c r="C7" s="87">
        <v>15.409995500463971</v>
      </c>
      <c r="D7" s="61">
        <v>6097.6418699999995</v>
      </c>
      <c r="E7" s="87">
        <v>12.735696291764635</v>
      </c>
      <c r="F7" s="61">
        <v>6559.856499999999</v>
      </c>
      <c r="G7" s="87">
        <v>13.05108060283219</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48" priority="7" operator="between">
      <formula>0</formula>
      <formula>0.5</formula>
    </cfRule>
    <cfRule type="cellIs" dxfId="147" priority="8" operator="between">
      <formula>0</formula>
      <formula>0.49</formula>
    </cfRule>
  </conditionalFormatting>
  <conditionalFormatting sqref="D6">
    <cfRule type="cellIs" dxfId="146" priority="5" operator="between">
      <formula>0</formula>
      <formula>0.5</formula>
    </cfRule>
    <cfRule type="cellIs" dxfId="145" priority="6" operator="between">
      <formula>0</formula>
      <formula>0.49</formula>
    </cfRule>
  </conditionalFormatting>
  <conditionalFormatting sqref="F6">
    <cfRule type="cellIs" dxfId="144" priority="3" operator="between">
      <formula>0</formula>
      <formula>0.5</formula>
    </cfRule>
    <cfRule type="cellIs" dxfId="143" priority="4" operator="between">
      <formula>0</formula>
      <formula>0.49</formula>
    </cfRule>
  </conditionalFormatting>
  <conditionalFormatting sqref="H6">
    <cfRule type="cellIs" dxfId="142" priority="1" operator="between">
      <formula>0</formula>
      <formula>0.5</formula>
    </cfRule>
    <cfRule type="cellIs" dxfId="14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80">
        <f>INDICE!A3</f>
        <v>45231</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102.53637999999999</v>
      </c>
      <c r="C5" s="86">
        <v>-12.191020987977504</v>
      </c>
      <c r="D5" s="85">
        <v>1020.64419</v>
      </c>
      <c r="E5" s="73">
        <v>-20.726014038033711</v>
      </c>
      <c r="F5" s="85">
        <v>1154.2894999999999</v>
      </c>
      <c r="G5" s="86">
        <v>-19.172771198126163</v>
      </c>
      <c r="H5" s="382">
        <v>16.246022110945738</v>
      </c>
    </row>
    <row r="6" spans="1:65" x14ac:dyDescent="0.2">
      <c r="A6" s="84" t="s">
        <v>195</v>
      </c>
      <c r="B6" s="381">
        <v>499.74256000000003</v>
      </c>
      <c r="C6" s="86">
        <v>6.3109343833187861</v>
      </c>
      <c r="D6" s="85">
        <v>5450.5884999999989</v>
      </c>
      <c r="E6" s="86">
        <v>-3.1673563376304199</v>
      </c>
      <c r="F6" s="85">
        <v>5950.7697699999999</v>
      </c>
      <c r="G6" s="86">
        <v>-1.8181139412020715</v>
      </c>
      <c r="H6" s="382">
        <v>83.753977889054269</v>
      </c>
    </row>
    <row r="7" spans="1:65" x14ac:dyDescent="0.2">
      <c r="A7" s="60" t="s">
        <v>438</v>
      </c>
      <c r="B7" s="61">
        <v>602.27893999999992</v>
      </c>
      <c r="C7" s="87">
        <v>2.6293841728538774</v>
      </c>
      <c r="D7" s="61">
        <v>6471.2326899999998</v>
      </c>
      <c r="E7" s="87">
        <v>-6.4359212498758405</v>
      </c>
      <c r="F7" s="61">
        <v>7105.0592699999997</v>
      </c>
      <c r="G7" s="87">
        <v>-5.1274875104884368</v>
      </c>
      <c r="H7" s="87">
        <v>100</v>
      </c>
    </row>
    <row r="8" spans="1:65" x14ac:dyDescent="0.2">
      <c r="A8" s="66" t="s">
        <v>427</v>
      </c>
      <c r="B8" s="420">
        <v>471.57779999999997</v>
      </c>
      <c r="C8" s="607">
        <v>6.0100216107870477</v>
      </c>
      <c r="D8" s="418">
        <v>5125.6848900000005</v>
      </c>
      <c r="E8" s="607">
        <v>-3.4751958364525914</v>
      </c>
      <c r="F8" s="418">
        <v>5596.1392800000003</v>
      </c>
      <c r="G8" s="607">
        <v>-1.931201711628745</v>
      </c>
      <c r="H8" s="718">
        <v>78.762738878601937</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40"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2">
        <f>INDICE!A3</f>
        <v>45231</v>
      </c>
      <c r="C3" s="608" t="s">
        <v>116</v>
      </c>
    </row>
    <row r="4" spans="1:3" x14ac:dyDescent="0.2">
      <c r="A4" s="365" t="s">
        <v>153</v>
      </c>
      <c r="B4" s="341">
        <v>1.4867399999999997</v>
      </c>
      <c r="C4" s="94">
        <v>31.370080000000009</v>
      </c>
    </row>
    <row r="5" spans="1:3" x14ac:dyDescent="0.2">
      <c r="A5" s="366" t="s">
        <v>154</v>
      </c>
      <c r="B5" s="343">
        <v>0.18452000000000002</v>
      </c>
      <c r="C5" s="96">
        <v>4.3230000000000004</v>
      </c>
    </row>
    <row r="6" spans="1:3" x14ac:dyDescent="0.2">
      <c r="A6" s="366" t="s">
        <v>155</v>
      </c>
      <c r="B6" s="343">
        <v>0.80977999999999994</v>
      </c>
      <c r="C6" s="96">
        <v>35.269959999999998</v>
      </c>
    </row>
    <row r="7" spans="1:3" x14ac:dyDescent="0.2">
      <c r="A7" s="366" t="s">
        <v>156</v>
      </c>
      <c r="B7" s="343">
        <v>0</v>
      </c>
      <c r="C7" s="96">
        <v>0.22302000000000002</v>
      </c>
    </row>
    <row r="8" spans="1:3" x14ac:dyDescent="0.2">
      <c r="A8" s="366" t="s">
        <v>157</v>
      </c>
      <c r="B8" s="343">
        <v>81.725849999999994</v>
      </c>
      <c r="C8" s="96">
        <v>797.34702000000004</v>
      </c>
    </row>
    <row r="9" spans="1:3" x14ac:dyDescent="0.2">
      <c r="A9" s="366" t="s">
        <v>158</v>
      </c>
      <c r="B9" s="343">
        <v>0.69898000000000005</v>
      </c>
      <c r="C9" s="96">
        <v>4.7142799999999996</v>
      </c>
    </row>
    <row r="10" spans="1:3" x14ac:dyDescent="0.2">
      <c r="A10" s="366" t="s">
        <v>159</v>
      </c>
      <c r="B10" s="343">
        <v>0.91769999999999996</v>
      </c>
      <c r="C10" s="96">
        <v>18.193999999999999</v>
      </c>
    </row>
    <row r="11" spans="1:3" x14ac:dyDescent="0.2">
      <c r="A11" s="366" t="s">
        <v>512</v>
      </c>
      <c r="B11" s="343">
        <v>0.50537999999999994</v>
      </c>
      <c r="C11" s="96">
        <v>10.78129</v>
      </c>
    </row>
    <row r="12" spans="1:3" x14ac:dyDescent="0.2">
      <c r="A12" s="366" t="s">
        <v>160</v>
      </c>
      <c r="B12" s="343">
        <v>0.34723999999999999</v>
      </c>
      <c r="C12" s="96">
        <v>9.4443000000000001</v>
      </c>
    </row>
    <row r="13" spans="1:3" x14ac:dyDescent="0.2">
      <c r="A13" s="366" t="s">
        <v>161</v>
      </c>
      <c r="B13" s="343">
        <v>2.496</v>
      </c>
      <c r="C13" s="96">
        <v>38.285619999999994</v>
      </c>
    </row>
    <row r="14" spans="1:3" x14ac:dyDescent="0.2">
      <c r="A14" s="366" t="s">
        <v>162</v>
      </c>
      <c r="B14" s="343">
        <v>0.22695999999999997</v>
      </c>
      <c r="C14" s="96">
        <v>4.1581900000000003</v>
      </c>
    </row>
    <row r="15" spans="1:3" x14ac:dyDescent="0.2">
      <c r="A15" s="366" t="s">
        <v>163</v>
      </c>
      <c r="B15" s="343">
        <v>0.40943000000000002</v>
      </c>
      <c r="C15" s="96">
        <v>3.6073500000000003</v>
      </c>
    </row>
    <row r="16" spans="1:3" x14ac:dyDescent="0.2">
      <c r="A16" s="366" t="s">
        <v>164</v>
      </c>
      <c r="B16" s="343">
        <v>8.3513800000000007</v>
      </c>
      <c r="C16" s="96">
        <v>137.50078999999999</v>
      </c>
    </row>
    <row r="17" spans="1:3" x14ac:dyDescent="0.2">
      <c r="A17" s="366" t="s">
        <v>165</v>
      </c>
      <c r="B17" s="343">
        <v>9.8180000000000003E-2</v>
      </c>
      <c r="C17" s="96">
        <v>0.83320000000000005</v>
      </c>
    </row>
    <row r="18" spans="1:3" x14ac:dyDescent="0.2">
      <c r="A18" s="366" t="s">
        <v>166</v>
      </c>
      <c r="B18" s="343">
        <v>0.3241</v>
      </c>
      <c r="C18" s="96">
        <v>4.2149100000000006</v>
      </c>
    </row>
    <row r="19" spans="1:3" x14ac:dyDescent="0.2">
      <c r="A19" s="366" t="s">
        <v>167</v>
      </c>
      <c r="B19" s="343">
        <v>2.7879999999999998</v>
      </c>
      <c r="C19" s="96">
        <v>40.329629999999995</v>
      </c>
    </row>
    <row r="20" spans="1:3" x14ac:dyDescent="0.2">
      <c r="A20" s="366" t="s">
        <v>168</v>
      </c>
      <c r="B20" s="343">
        <v>0.27629999999999993</v>
      </c>
      <c r="C20" s="96">
        <v>4.8418199999999993</v>
      </c>
    </row>
    <row r="21" spans="1:3" x14ac:dyDescent="0.2">
      <c r="A21" s="366" t="s">
        <v>169</v>
      </c>
      <c r="B21" s="343">
        <v>0.20927999999999999</v>
      </c>
      <c r="C21" s="96">
        <v>2.7836599999999998</v>
      </c>
    </row>
    <row r="22" spans="1:3" x14ac:dyDescent="0.2">
      <c r="A22" s="367" t="s">
        <v>170</v>
      </c>
      <c r="B22" s="343">
        <v>0.68056000000000005</v>
      </c>
      <c r="C22" s="96">
        <v>6.06738</v>
      </c>
    </row>
    <row r="23" spans="1:3" x14ac:dyDescent="0.2">
      <c r="A23" s="368" t="s">
        <v>430</v>
      </c>
      <c r="B23" s="100">
        <v>102.53637999999998</v>
      </c>
      <c r="C23" s="100">
        <v>1154.2895000000001</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9" priority="1" stopIfTrue="1" operator="equal">
      <formula>0</formula>
    </cfRule>
  </conditionalFormatting>
  <conditionalFormatting sqref="B5:C22">
    <cfRule type="cellIs" dxfId="138" priority="2" operator="between">
      <formula>0</formula>
      <formula>0.5</formula>
    </cfRule>
    <cfRule type="cellIs" dxfId="13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0" t="s">
        <v>0</v>
      </c>
      <c r="B1" s="770"/>
      <c r="C1" s="770"/>
      <c r="D1" s="770"/>
      <c r="E1" s="770"/>
      <c r="F1" s="770"/>
    </row>
    <row r="2" spans="1:6" ht="12.75" x14ac:dyDescent="0.2">
      <c r="A2" s="771"/>
      <c r="B2" s="771"/>
      <c r="C2" s="771"/>
      <c r="D2" s="771"/>
      <c r="E2" s="771"/>
      <c r="F2" s="771"/>
    </row>
    <row r="3" spans="1:6" ht="29.85" customHeight="1" x14ac:dyDescent="0.25">
      <c r="A3" s="20"/>
      <c r="B3" s="21" t="s">
        <v>42</v>
      </c>
      <c r="C3" s="21" t="s">
        <v>43</v>
      </c>
      <c r="D3" s="22" t="s">
        <v>44</v>
      </c>
      <c r="E3" s="22" t="s">
        <v>416</v>
      </c>
      <c r="F3" s="451" t="s">
        <v>417</v>
      </c>
    </row>
    <row r="4" spans="1:6" ht="12.75" x14ac:dyDescent="0.2">
      <c r="A4" s="23" t="s">
        <v>45</v>
      </c>
      <c r="B4" s="281"/>
      <c r="C4" s="281"/>
      <c r="D4" s="281"/>
      <c r="E4" s="281"/>
      <c r="F4" s="451"/>
    </row>
    <row r="5" spans="1:6" ht="12.75" x14ac:dyDescent="0.2">
      <c r="A5" s="24" t="s">
        <v>46</v>
      </c>
      <c r="B5" s="25" t="s">
        <v>534</v>
      </c>
      <c r="C5" s="26" t="s">
        <v>47</v>
      </c>
      <c r="D5" s="27">
        <v>4868.2893632817322</v>
      </c>
      <c r="E5" s="291">
        <v>4869.9888400000009</v>
      </c>
      <c r="F5" s="28" t="s">
        <v>691</v>
      </c>
    </row>
    <row r="6" spans="1:6" ht="12.75" x14ac:dyDescent="0.2">
      <c r="A6" s="19" t="s">
        <v>410</v>
      </c>
      <c r="B6" s="28" t="s">
        <v>534</v>
      </c>
      <c r="C6" s="29" t="s">
        <v>47</v>
      </c>
      <c r="D6" s="30">
        <v>142.01742999999999</v>
      </c>
      <c r="E6" s="292">
        <v>152.90239999999997</v>
      </c>
      <c r="F6" s="28" t="s">
        <v>691</v>
      </c>
    </row>
    <row r="7" spans="1:6" ht="12.75" x14ac:dyDescent="0.2">
      <c r="A7" s="19" t="s">
        <v>48</v>
      </c>
      <c r="B7" s="28" t="s">
        <v>534</v>
      </c>
      <c r="C7" s="29" t="s">
        <v>47</v>
      </c>
      <c r="D7" s="30">
        <v>521.9148100000001</v>
      </c>
      <c r="E7" s="292">
        <v>481.28455000000116</v>
      </c>
      <c r="F7" s="28" t="s">
        <v>691</v>
      </c>
    </row>
    <row r="8" spans="1:6" ht="12.75" x14ac:dyDescent="0.2">
      <c r="A8" s="19" t="s">
        <v>49</v>
      </c>
      <c r="B8" s="28" t="s">
        <v>534</v>
      </c>
      <c r="C8" s="29" t="s">
        <v>47</v>
      </c>
      <c r="D8" s="30">
        <v>616.71273999999994</v>
      </c>
      <c r="E8" s="292">
        <v>518.85990000000004</v>
      </c>
      <c r="F8" s="28" t="s">
        <v>691</v>
      </c>
    </row>
    <row r="9" spans="1:6" ht="12.75" x14ac:dyDescent="0.2">
      <c r="A9" s="19" t="s">
        <v>567</v>
      </c>
      <c r="B9" s="28" t="s">
        <v>534</v>
      </c>
      <c r="C9" s="29" t="s">
        <v>47</v>
      </c>
      <c r="D9" s="30">
        <v>1809.1976599999985</v>
      </c>
      <c r="E9" s="292">
        <v>1804.8698199999999</v>
      </c>
      <c r="F9" s="28" t="s">
        <v>691</v>
      </c>
    </row>
    <row r="10" spans="1:6" ht="12.75" x14ac:dyDescent="0.2">
      <c r="A10" s="31" t="s">
        <v>50</v>
      </c>
      <c r="B10" s="32" t="s">
        <v>534</v>
      </c>
      <c r="C10" s="33" t="s">
        <v>510</v>
      </c>
      <c r="D10" s="34">
        <v>24743.343000000001</v>
      </c>
      <c r="E10" s="293">
        <v>25501.561999999998</v>
      </c>
      <c r="F10" s="32" t="s">
        <v>691</v>
      </c>
    </row>
    <row r="11" spans="1:6" ht="12.75" x14ac:dyDescent="0.2">
      <c r="A11" s="35" t="s">
        <v>51</v>
      </c>
      <c r="B11" s="36"/>
      <c r="C11" s="37"/>
      <c r="D11" s="38"/>
      <c r="E11" s="38"/>
      <c r="F11" s="450"/>
    </row>
    <row r="12" spans="1:6" ht="12.75" x14ac:dyDescent="0.2">
      <c r="A12" s="19" t="s">
        <v>52</v>
      </c>
      <c r="B12" s="28" t="s">
        <v>534</v>
      </c>
      <c r="C12" s="29" t="s">
        <v>47</v>
      </c>
      <c r="D12" s="30">
        <v>5304.4580000000005</v>
      </c>
      <c r="E12" s="292">
        <v>4796.5460000000003</v>
      </c>
      <c r="F12" s="25" t="s">
        <v>691</v>
      </c>
    </row>
    <row r="13" spans="1:6" ht="12.75" x14ac:dyDescent="0.2">
      <c r="A13" s="19" t="s">
        <v>53</v>
      </c>
      <c r="B13" s="28" t="s">
        <v>534</v>
      </c>
      <c r="C13" s="29" t="s">
        <v>54</v>
      </c>
      <c r="D13" s="30">
        <v>33804.180259999994</v>
      </c>
      <c r="E13" s="292">
        <v>34485.956190000004</v>
      </c>
      <c r="F13" s="28" t="s">
        <v>691</v>
      </c>
    </row>
    <row r="14" spans="1:6" ht="12.75" x14ac:dyDescent="0.2">
      <c r="A14" s="19" t="s">
        <v>55</v>
      </c>
      <c r="B14" s="28" t="s">
        <v>534</v>
      </c>
      <c r="C14" s="29" t="s">
        <v>56</v>
      </c>
      <c r="D14" s="39">
        <v>87.575617297486559</v>
      </c>
      <c r="E14" s="294">
        <v>80.685717586018455</v>
      </c>
      <c r="F14" s="28" t="s">
        <v>691</v>
      </c>
    </row>
    <row r="15" spans="1:6" ht="12.75" x14ac:dyDescent="0.2">
      <c r="A15" s="19" t="s">
        <v>418</v>
      </c>
      <c r="B15" s="28" t="s">
        <v>534</v>
      </c>
      <c r="C15" s="29" t="s">
        <v>47</v>
      </c>
      <c r="D15" s="30">
        <v>-100.30799999999954</v>
      </c>
      <c r="E15" s="292">
        <v>6.8469999999992979</v>
      </c>
      <c r="F15" s="32" t="s">
        <v>691</v>
      </c>
    </row>
    <row r="16" spans="1:6" ht="12.75" x14ac:dyDescent="0.2">
      <c r="A16" s="23" t="s">
        <v>57</v>
      </c>
      <c r="B16" s="25"/>
      <c r="C16" s="26"/>
      <c r="D16" s="40"/>
      <c r="E16" s="40"/>
      <c r="F16" s="450"/>
    </row>
    <row r="17" spans="1:6" ht="12.75" x14ac:dyDescent="0.2">
      <c r="A17" s="24" t="s">
        <v>58</v>
      </c>
      <c r="B17" s="25" t="s">
        <v>534</v>
      </c>
      <c r="C17" s="26" t="s">
        <v>47</v>
      </c>
      <c r="D17" s="27">
        <v>5139.7179999999998</v>
      </c>
      <c r="E17" s="291">
        <v>5104.0290000000005</v>
      </c>
      <c r="F17" s="25" t="s">
        <v>691</v>
      </c>
    </row>
    <row r="18" spans="1:6" ht="12.75" x14ac:dyDescent="0.2">
      <c r="A18" s="19" t="s">
        <v>59</v>
      </c>
      <c r="B18" s="28" t="s">
        <v>534</v>
      </c>
      <c r="C18" s="29" t="s">
        <v>60</v>
      </c>
      <c r="D18" s="39">
        <v>76.409134490061916</v>
      </c>
      <c r="E18" s="294">
        <v>78.407852904040425</v>
      </c>
      <c r="F18" s="28" t="s">
        <v>691</v>
      </c>
    </row>
    <row r="19" spans="1:6" ht="12.75" x14ac:dyDescent="0.2">
      <c r="A19" s="31" t="s">
        <v>61</v>
      </c>
      <c r="B19" s="32" t="s">
        <v>534</v>
      </c>
      <c r="C19" s="41" t="s">
        <v>47</v>
      </c>
      <c r="D19" s="34">
        <v>15799.483</v>
      </c>
      <c r="E19" s="293">
        <v>15258.554</v>
      </c>
      <c r="F19" s="32" t="s">
        <v>691</v>
      </c>
    </row>
    <row r="20" spans="1:6" ht="12.75" x14ac:dyDescent="0.2">
      <c r="A20" s="23" t="s">
        <v>66</v>
      </c>
      <c r="B20" s="25"/>
      <c r="C20" s="26"/>
      <c r="D20" s="27"/>
      <c r="E20" s="27"/>
      <c r="F20" s="450"/>
    </row>
    <row r="21" spans="1:6" ht="12.75" x14ac:dyDescent="0.2">
      <c r="A21" s="24" t="s">
        <v>67</v>
      </c>
      <c r="B21" s="25" t="s">
        <v>68</v>
      </c>
      <c r="C21" s="26" t="s">
        <v>69</v>
      </c>
      <c r="D21" s="43">
        <v>90.75500000000001</v>
      </c>
      <c r="E21" s="295">
        <v>82.941363636363619</v>
      </c>
      <c r="F21" s="28" t="s">
        <v>691</v>
      </c>
    </row>
    <row r="22" spans="1:6" ht="12.75" x14ac:dyDescent="0.2">
      <c r="A22" s="19" t="s">
        <v>70</v>
      </c>
      <c r="B22" s="28" t="s">
        <v>71</v>
      </c>
      <c r="C22" s="29" t="s">
        <v>72</v>
      </c>
      <c r="D22" s="44">
        <v>1.0562545454545453</v>
      </c>
      <c r="E22" s="296">
        <v>1.0808227272727271</v>
      </c>
      <c r="F22" s="28" t="s">
        <v>691</v>
      </c>
    </row>
    <row r="23" spans="1:6" ht="12.75" x14ac:dyDescent="0.2">
      <c r="A23" s="19" t="s">
        <v>73</v>
      </c>
      <c r="B23" s="28" t="s">
        <v>569</v>
      </c>
      <c r="C23" s="29" t="s">
        <v>74</v>
      </c>
      <c r="D23" s="42">
        <v>168.19644773225809</v>
      </c>
      <c r="E23" s="297">
        <v>160.8106956</v>
      </c>
      <c r="F23" s="28" t="s">
        <v>691</v>
      </c>
    </row>
    <row r="24" spans="1:6" ht="12.75" x14ac:dyDescent="0.2">
      <c r="A24" s="19" t="s">
        <v>75</v>
      </c>
      <c r="B24" s="28" t="s">
        <v>569</v>
      </c>
      <c r="C24" s="29" t="s">
        <v>74</v>
      </c>
      <c r="D24" s="42">
        <v>166.1199842677419</v>
      </c>
      <c r="E24" s="297">
        <v>158.95454510000002</v>
      </c>
      <c r="F24" s="28" t="s">
        <v>691</v>
      </c>
    </row>
    <row r="25" spans="1:6" ht="12.75" x14ac:dyDescent="0.2">
      <c r="A25" s="19" t="s">
        <v>76</v>
      </c>
      <c r="B25" s="28" t="s">
        <v>569</v>
      </c>
      <c r="C25" s="29" t="s">
        <v>77</v>
      </c>
      <c r="D25" s="42">
        <v>14.43</v>
      </c>
      <c r="E25" s="297">
        <v>15.14</v>
      </c>
      <c r="F25" s="28" t="s">
        <v>691</v>
      </c>
    </row>
    <row r="26" spans="1:6" ht="12.75" x14ac:dyDescent="0.2">
      <c r="A26" s="31" t="s">
        <v>643</v>
      </c>
      <c r="B26" s="32" t="s">
        <v>569</v>
      </c>
      <c r="C26" s="33" t="s">
        <v>78</v>
      </c>
      <c r="D26" s="44">
        <v>6.8701930500000001</v>
      </c>
      <c r="E26" s="296">
        <v>7.2559525499999991</v>
      </c>
      <c r="F26" s="32" t="s">
        <v>691</v>
      </c>
    </row>
    <row r="27" spans="1:6" ht="12.75" x14ac:dyDescent="0.2">
      <c r="A27" s="35" t="s">
        <v>79</v>
      </c>
      <c r="B27" s="36"/>
      <c r="C27" s="37"/>
      <c r="D27" s="38"/>
      <c r="E27" s="38"/>
      <c r="F27" s="450"/>
    </row>
    <row r="28" spans="1:6" ht="12.75" x14ac:dyDescent="0.2">
      <c r="A28" s="19" t="s">
        <v>80</v>
      </c>
      <c r="B28" s="28" t="s">
        <v>81</v>
      </c>
      <c r="C28" s="29" t="s">
        <v>419</v>
      </c>
      <c r="D28" s="45">
        <v>2</v>
      </c>
      <c r="E28" s="298">
        <v>1.8</v>
      </c>
      <c r="F28" s="28" t="s">
        <v>687</v>
      </c>
    </row>
    <row r="29" spans="1:6" x14ac:dyDescent="0.2">
      <c r="A29" s="19" t="s">
        <v>82</v>
      </c>
      <c r="B29" s="28" t="s">
        <v>81</v>
      </c>
      <c r="C29" s="29" t="s">
        <v>419</v>
      </c>
      <c r="D29" s="46">
        <v>-1.5</v>
      </c>
      <c r="E29" s="299">
        <v>0.8</v>
      </c>
      <c r="F29" s="618">
        <v>45231</v>
      </c>
    </row>
    <row r="30" spans="1:6" ht="12.75" x14ac:dyDescent="0.2">
      <c r="A30" s="47" t="s">
        <v>83</v>
      </c>
      <c r="B30" s="28" t="s">
        <v>81</v>
      </c>
      <c r="C30" s="29" t="s">
        <v>419</v>
      </c>
      <c r="D30" s="46">
        <v>-1</v>
      </c>
      <c r="E30" s="299">
        <v>-1.3</v>
      </c>
      <c r="F30" s="618">
        <v>45231</v>
      </c>
    </row>
    <row r="31" spans="1:6" ht="12.75" x14ac:dyDescent="0.2">
      <c r="A31" s="47" t="s">
        <v>84</v>
      </c>
      <c r="B31" s="28" t="s">
        <v>81</v>
      </c>
      <c r="C31" s="29" t="s">
        <v>419</v>
      </c>
      <c r="D31" s="46">
        <v>-1.3</v>
      </c>
      <c r="E31" s="299">
        <v>2.8</v>
      </c>
      <c r="F31" s="618">
        <v>45231</v>
      </c>
    </row>
    <row r="32" spans="1:6" ht="12.75" x14ac:dyDescent="0.2">
      <c r="A32" s="47" t="s">
        <v>85</v>
      </c>
      <c r="B32" s="28" t="s">
        <v>81</v>
      </c>
      <c r="C32" s="29" t="s">
        <v>419</v>
      </c>
      <c r="D32" s="46">
        <v>-0.9</v>
      </c>
      <c r="E32" s="299">
        <v>-1.1000000000000001</v>
      </c>
      <c r="F32" s="618">
        <v>45231</v>
      </c>
    </row>
    <row r="33" spans="1:7" ht="12.75" x14ac:dyDescent="0.2">
      <c r="A33" s="47" t="s">
        <v>86</v>
      </c>
      <c r="B33" s="28" t="s">
        <v>81</v>
      </c>
      <c r="C33" s="29" t="s">
        <v>419</v>
      </c>
      <c r="D33" s="46">
        <v>2.8</v>
      </c>
      <c r="E33" s="299">
        <v>5.6</v>
      </c>
      <c r="F33" s="618">
        <v>45231</v>
      </c>
    </row>
    <row r="34" spans="1:7" ht="12.75" x14ac:dyDescent="0.2">
      <c r="A34" s="47" t="s">
        <v>87</v>
      </c>
      <c r="B34" s="28" t="s">
        <v>81</v>
      </c>
      <c r="C34" s="29" t="s">
        <v>419</v>
      </c>
      <c r="D34" s="46">
        <v>-1.7</v>
      </c>
      <c r="E34" s="299">
        <v>-1.3</v>
      </c>
      <c r="F34" s="618">
        <v>45231</v>
      </c>
    </row>
    <row r="35" spans="1:7" ht="12.75" x14ac:dyDescent="0.2">
      <c r="A35" s="47" t="s">
        <v>88</v>
      </c>
      <c r="B35" s="28" t="s">
        <v>81</v>
      </c>
      <c r="C35" s="29" t="s">
        <v>419</v>
      </c>
      <c r="D35" s="46">
        <v>-6.3</v>
      </c>
      <c r="E35" s="299">
        <v>1.7</v>
      </c>
      <c r="F35" s="618">
        <v>45231</v>
      </c>
    </row>
    <row r="36" spans="1:7" x14ac:dyDescent="0.2">
      <c r="A36" s="19" t="s">
        <v>89</v>
      </c>
      <c r="B36" s="28" t="s">
        <v>90</v>
      </c>
      <c r="C36" s="29" t="s">
        <v>419</v>
      </c>
      <c r="D36" s="46">
        <v>0.7</v>
      </c>
      <c r="E36" s="299">
        <v>2.9</v>
      </c>
      <c r="F36" s="618">
        <v>45231</v>
      </c>
    </row>
    <row r="37" spans="1:7" ht="12.75" x14ac:dyDescent="0.2">
      <c r="A37" s="19" t="s">
        <v>644</v>
      </c>
      <c r="B37" s="28" t="s">
        <v>81</v>
      </c>
      <c r="C37" s="29" t="s">
        <v>419</v>
      </c>
      <c r="D37" s="46">
        <v>13.9</v>
      </c>
      <c r="E37" s="298">
        <v>18.600000000000001</v>
      </c>
      <c r="F37" s="618">
        <v>45231</v>
      </c>
      <c r="G37" s="618"/>
    </row>
    <row r="38" spans="1:7" ht="12.75" x14ac:dyDescent="0.2">
      <c r="A38" s="31" t="s">
        <v>91</v>
      </c>
      <c r="B38" s="32" t="s">
        <v>92</v>
      </c>
      <c r="C38" s="33" t="s">
        <v>419</v>
      </c>
      <c r="D38" s="48">
        <v>18.100000000000001</v>
      </c>
      <c r="E38" s="676">
        <v>7</v>
      </c>
      <c r="F38" s="618">
        <v>45231</v>
      </c>
    </row>
    <row r="39" spans="1:7" ht="12.75" x14ac:dyDescent="0.2">
      <c r="A39" s="35" t="s">
        <v>62</v>
      </c>
      <c r="B39" s="36"/>
      <c r="C39" s="37"/>
      <c r="D39" s="38"/>
      <c r="E39" s="38"/>
      <c r="F39" s="450"/>
    </row>
    <row r="40" spans="1:7" ht="12.75" x14ac:dyDescent="0.2">
      <c r="A40" s="19" t="s">
        <v>63</v>
      </c>
      <c r="B40" s="28" t="s">
        <v>534</v>
      </c>
      <c r="C40" s="29" t="s">
        <v>47</v>
      </c>
      <c r="D40" s="42">
        <v>0.107</v>
      </c>
      <c r="E40" s="297">
        <v>1.7000000000000001E-2</v>
      </c>
      <c r="F40" s="28" t="s">
        <v>691</v>
      </c>
    </row>
    <row r="41" spans="1:7" ht="12.75" x14ac:dyDescent="0.2">
      <c r="A41" s="19" t="s">
        <v>50</v>
      </c>
      <c r="B41" s="28" t="s">
        <v>534</v>
      </c>
      <c r="C41" s="29" t="s">
        <v>54</v>
      </c>
      <c r="D41" s="39">
        <v>64.796985631748001</v>
      </c>
      <c r="E41" s="294">
        <v>34.620078467412</v>
      </c>
      <c r="F41" s="28" t="s">
        <v>691</v>
      </c>
    </row>
    <row r="42" spans="1:7" ht="12.75" x14ac:dyDescent="0.2">
      <c r="A42" s="19" t="s">
        <v>64</v>
      </c>
      <c r="B42" s="28" t="s">
        <v>534</v>
      </c>
      <c r="C42" s="29" t="s">
        <v>60</v>
      </c>
      <c r="D42" s="689">
        <v>2.1978972903096065E-3</v>
      </c>
      <c r="E42" s="684">
        <v>3.4907677529708676E-4</v>
      </c>
      <c r="F42" s="618">
        <v>45231</v>
      </c>
    </row>
    <row r="43" spans="1:7" ht="12.75" x14ac:dyDescent="0.2">
      <c r="A43" s="31" t="s">
        <v>65</v>
      </c>
      <c r="B43" s="32" t="s">
        <v>534</v>
      </c>
      <c r="C43" s="33" t="s">
        <v>60</v>
      </c>
      <c r="D43" s="689">
        <v>0.26187643937906047</v>
      </c>
      <c r="E43" s="684">
        <v>0.13575669783447772</v>
      </c>
      <c r="F43" s="618">
        <v>45231</v>
      </c>
    </row>
    <row r="44" spans="1:7" x14ac:dyDescent="0.2">
      <c r="A44" s="35" t="s">
        <v>93</v>
      </c>
      <c r="B44" s="36"/>
      <c r="C44" s="37"/>
      <c r="D44" s="38"/>
      <c r="E44" s="38"/>
      <c r="F44" s="450"/>
    </row>
    <row r="45" spans="1:7" ht="12.75" x14ac:dyDescent="0.2">
      <c r="A45" s="49" t="s">
        <v>94</v>
      </c>
      <c r="B45" s="28" t="s">
        <v>81</v>
      </c>
      <c r="C45" s="29" t="s">
        <v>419</v>
      </c>
      <c r="D45" s="46">
        <v>14.8</v>
      </c>
      <c r="E45" s="299">
        <v>12.912254667674283</v>
      </c>
      <c r="F45" s="618">
        <v>45231</v>
      </c>
    </row>
    <row r="46" spans="1:7" ht="12.75" x14ac:dyDescent="0.2">
      <c r="A46" s="50" t="s">
        <v>95</v>
      </c>
      <c r="B46" s="28" t="s">
        <v>81</v>
      </c>
      <c r="C46" s="29" t="s">
        <v>419</v>
      </c>
      <c r="D46" s="46">
        <v>18.399999999999999</v>
      </c>
      <c r="E46" s="299">
        <v>16.198875464988593</v>
      </c>
      <c r="F46" s="618">
        <v>45231</v>
      </c>
    </row>
    <row r="47" spans="1:7" ht="12.75" x14ac:dyDescent="0.2">
      <c r="A47" s="50" t="s">
        <v>96</v>
      </c>
      <c r="B47" s="28" t="s">
        <v>81</v>
      </c>
      <c r="C47" s="29" t="s">
        <v>419</v>
      </c>
      <c r="D47" s="46">
        <v>14.4</v>
      </c>
      <c r="E47" s="299">
        <v>11.80675805776187</v>
      </c>
      <c r="F47" s="618">
        <v>45231</v>
      </c>
    </row>
    <row r="48" spans="1:7" ht="12.75" x14ac:dyDescent="0.2">
      <c r="A48" s="49" t="s">
        <v>97</v>
      </c>
      <c r="B48" s="28" t="s">
        <v>81</v>
      </c>
      <c r="C48" s="29" t="s">
        <v>419</v>
      </c>
      <c r="D48" s="46">
        <v>17.5</v>
      </c>
      <c r="E48" s="299">
        <v>16.924889964164905</v>
      </c>
      <c r="F48" s="618">
        <v>45231</v>
      </c>
    </row>
    <row r="49" spans="1:7" ht="12.75" x14ac:dyDescent="0.2">
      <c r="A49" s="301" t="s">
        <v>98</v>
      </c>
      <c r="B49" s="28" t="s">
        <v>81</v>
      </c>
      <c r="C49" s="29" t="s">
        <v>419</v>
      </c>
      <c r="D49" s="46">
        <v>11.5</v>
      </c>
      <c r="E49" s="299">
        <v>6.44767001698429</v>
      </c>
      <c r="F49" s="618">
        <v>45231</v>
      </c>
    </row>
    <row r="50" spans="1:7" ht="12.75" x14ac:dyDescent="0.2">
      <c r="A50" s="50" t="s">
        <v>99</v>
      </c>
      <c r="B50" s="28" t="s">
        <v>81</v>
      </c>
      <c r="C50" s="29" t="s">
        <v>419</v>
      </c>
      <c r="D50" s="46">
        <v>10.5</v>
      </c>
      <c r="E50" s="299">
        <v>5.4710911453210516</v>
      </c>
      <c r="F50" s="618">
        <v>45231</v>
      </c>
    </row>
    <row r="51" spans="1:7" ht="12.75" x14ac:dyDescent="0.2">
      <c r="A51" s="50" t="s">
        <v>100</v>
      </c>
      <c r="B51" s="28" t="s">
        <v>81</v>
      </c>
      <c r="C51" s="29" t="s">
        <v>419</v>
      </c>
      <c r="D51" s="46">
        <v>15.3</v>
      </c>
      <c r="E51" s="299">
        <v>7.6106233501350822</v>
      </c>
      <c r="F51" s="618">
        <v>45231</v>
      </c>
    </row>
    <row r="52" spans="1:7" ht="12.75" x14ac:dyDescent="0.2">
      <c r="A52" s="50" t="s">
        <v>101</v>
      </c>
      <c r="B52" s="28" t="s">
        <v>81</v>
      </c>
      <c r="C52" s="29" t="s">
        <v>419</v>
      </c>
      <c r="D52" s="45">
        <v>24.3</v>
      </c>
      <c r="E52" s="298">
        <v>21.480508721987256</v>
      </c>
      <c r="F52" s="618">
        <v>45231</v>
      </c>
    </row>
    <row r="53" spans="1:7" ht="12.75" x14ac:dyDescent="0.2">
      <c r="A53" s="49" t="s">
        <v>102</v>
      </c>
      <c r="B53" s="28" t="s">
        <v>81</v>
      </c>
      <c r="C53" s="29" t="s">
        <v>419</v>
      </c>
      <c r="D53" s="45">
        <v>6.5</v>
      </c>
      <c r="E53" s="298">
        <v>5.3140026470686568</v>
      </c>
      <c r="F53" s="618">
        <v>45231</v>
      </c>
    </row>
    <row r="54" spans="1:7" ht="12.75" x14ac:dyDescent="0.2">
      <c r="A54" s="51" t="s">
        <v>103</v>
      </c>
      <c r="B54" s="32" t="s">
        <v>81</v>
      </c>
      <c r="C54" s="33" t="s">
        <v>419</v>
      </c>
      <c r="D54" s="48">
        <v>5.9</v>
      </c>
      <c r="E54" s="300">
        <v>4.8304900996028843</v>
      </c>
      <c r="F54" s="619">
        <v>45231</v>
      </c>
    </row>
    <row r="55" spans="1:7" ht="12.75" x14ac:dyDescent="0.2">
      <c r="F55" s="55" t="s">
        <v>577</v>
      </c>
    </row>
    <row r="56" spans="1:7" ht="12.75" x14ac:dyDescent="0.2">
      <c r="A56" s="287" t="s">
        <v>549</v>
      </c>
      <c r="B56" s="289"/>
      <c r="C56" s="289"/>
      <c r="D56" s="290"/>
    </row>
    <row r="57" spans="1:7" ht="12.75" x14ac:dyDescent="0.2">
      <c r="A57" s="287" t="s">
        <v>548</v>
      </c>
    </row>
    <row r="58" spans="1:7" ht="12.75" x14ac:dyDescent="0.2">
      <c r="A58" s="287"/>
    </row>
    <row r="59" spans="1:7" ht="12.75" x14ac:dyDescent="0.2">
      <c r="A59" s="68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80">
        <f>INDICE!A3</f>
        <v>45231</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604</v>
      </c>
      <c r="B5" s="381">
        <v>39.951702786377716</v>
      </c>
      <c r="C5" s="73">
        <v>12.821606801260396</v>
      </c>
      <c r="D5" s="85">
        <v>394.5898452012384</v>
      </c>
      <c r="E5" s="86">
        <v>2.7168285603390885</v>
      </c>
      <c r="F5" s="85">
        <v>421.5731269349846</v>
      </c>
      <c r="G5" s="86">
        <v>1.707338808740962</v>
      </c>
      <c r="H5" s="382">
        <v>9.2887018296489128</v>
      </c>
    </row>
    <row r="6" spans="1:65" x14ac:dyDescent="0.2">
      <c r="A6" s="84" t="s">
        <v>196</v>
      </c>
      <c r="B6" s="381">
        <v>75.012</v>
      </c>
      <c r="C6" s="86">
        <v>-3.369918070799196</v>
      </c>
      <c r="D6" s="85">
        <v>845.68</v>
      </c>
      <c r="E6" s="86">
        <v>8.0904213031485899</v>
      </c>
      <c r="F6" s="85">
        <v>887.53099999999995</v>
      </c>
      <c r="G6" s="86">
        <v>6.1672970690476019</v>
      </c>
      <c r="H6" s="382">
        <v>19.555351840160171</v>
      </c>
    </row>
    <row r="7" spans="1:65" x14ac:dyDescent="0.2">
      <c r="A7" s="84" t="s">
        <v>197</v>
      </c>
      <c r="B7" s="381">
        <v>102.18300000000001</v>
      </c>
      <c r="C7" s="86">
        <v>16.194948886185056</v>
      </c>
      <c r="D7" s="85">
        <v>1056.1730400000001</v>
      </c>
      <c r="E7" s="86">
        <v>13.701723978305481</v>
      </c>
      <c r="F7" s="85">
        <v>1115.3100400000001</v>
      </c>
      <c r="G7" s="86">
        <v>12.528456236076588</v>
      </c>
      <c r="H7" s="382">
        <v>24.574105291041231</v>
      </c>
    </row>
    <row r="8" spans="1:65" x14ac:dyDescent="0.2">
      <c r="A8" s="84" t="s">
        <v>605</v>
      </c>
      <c r="B8" s="381">
        <v>251.32029721362224</v>
      </c>
      <c r="C8" s="86">
        <v>158.33776671284892</v>
      </c>
      <c r="D8" s="85">
        <v>1926.9841896133869</v>
      </c>
      <c r="E8" s="86">
        <v>-14.08411240975242</v>
      </c>
      <c r="F8" s="85">
        <v>2114.1439078796411</v>
      </c>
      <c r="G8" s="490">
        <v>-13.243778489074574</v>
      </c>
      <c r="H8" s="382">
        <v>46.581841039149687</v>
      </c>
      <c r="J8" s="85"/>
    </row>
    <row r="9" spans="1:65" x14ac:dyDescent="0.2">
      <c r="A9" s="60" t="s">
        <v>198</v>
      </c>
      <c r="B9" s="61">
        <v>468.46699999999998</v>
      </c>
      <c r="C9" s="631">
        <v>57.064546844406294</v>
      </c>
      <c r="D9" s="61">
        <v>4223.4270748146255</v>
      </c>
      <c r="E9" s="87">
        <v>-2.6480134224136083</v>
      </c>
      <c r="F9" s="61">
        <v>4538.5580748146258</v>
      </c>
      <c r="G9" s="87">
        <v>-2.9908597587760566</v>
      </c>
      <c r="H9" s="87">
        <v>100</v>
      </c>
    </row>
    <row r="10" spans="1:65" x14ac:dyDescent="0.2">
      <c r="H10" s="79" t="s">
        <v>220</v>
      </c>
    </row>
    <row r="11" spans="1:65" x14ac:dyDescent="0.2">
      <c r="A11" s="80" t="s">
        <v>479</v>
      </c>
    </row>
    <row r="12" spans="1:65" x14ac:dyDescent="0.2">
      <c r="A12" s="80" t="s">
        <v>608</v>
      </c>
    </row>
    <row r="13" spans="1:65" x14ac:dyDescent="0.2">
      <c r="A13" s="80" t="s">
        <v>606</v>
      </c>
    </row>
    <row r="14" spans="1:65" x14ac:dyDescent="0.2">
      <c r="A14" s="133" t="s">
        <v>532</v>
      </c>
    </row>
  </sheetData>
  <mergeCells count="3">
    <mergeCell ref="B3:C3"/>
    <mergeCell ref="D3:E3"/>
    <mergeCell ref="F3:H3"/>
  </mergeCells>
  <conditionalFormatting sqref="C9">
    <cfRule type="cellIs" dxfId="136" priority="1" operator="between">
      <formula>0</formula>
      <formula>0.5</formula>
    </cfRule>
    <cfRule type="cellIs" dxfId="13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8" t="s">
        <v>451</v>
      </c>
      <c r="B3" s="798" t="s">
        <v>452</v>
      </c>
      <c r="C3" s="780">
        <f>INDICE!A3</f>
        <v>45231</v>
      </c>
      <c r="D3" s="781"/>
      <c r="E3" s="781" t="s">
        <v>115</v>
      </c>
      <c r="F3" s="781"/>
      <c r="G3" s="781" t="s">
        <v>116</v>
      </c>
      <c r="H3" s="781"/>
      <c r="I3" s="781"/>
    </row>
    <row r="4" spans="1:9" x14ac:dyDescent="0.2">
      <c r="A4" s="799"/>
      <c r="B4" s="799"/>
      <c r="C4" s="82" t="s">
        <v>47</v>
      </c>
      <c r="D4" s="82" t="s">
        <v>449</v>
      </c>
      <c r="E4" s="82" t="s">
        <v>47</v>
      </c>
      <c r="F4" s="82" t="s">
        <v>449</v>
      </c>
      <c r="G4" s="82" t="s">
        <v>47</v>
      </c>
      <c r="H4" s="83" t="s">
        <v>449</v>
      </c>
      <c r="I4" s="83" t="s">
        <v>106</v>
      </c>
    </row>
    <row r="5" spans="1:9" x14ac:dyDescent="0.2">
      <c r="A5" s="388"/>
      <c r="B5" s="392" t="s">
        <v>200</v>
      </c>
      <c r="C5" s="390">
        <v>238.251</v>
      </c>
      <c r="D5" s="142">
        <v>143.48843626403948</v>
      </c>
      <c r="E5" s="141">
        <v>2619.3830000000003</v>
      </c>
      <c r="F5" s="520">
        <v>16.359049557975787</v>
      </c>
      <c r="G5" s="521">
        <v>3038.4690000000001</v>
      </c>
      <c r="H5" s="520">
        <v>24.594975062298094</v>
      </c>
      <c r="I5" s="393">
        <v>4.9027497356868937</v>
      </c>
    </row>
    <row r="6" spans="1:9" x14ac:dyDescent="0.2">
      <c r="A6" s="11"/>
      <c r="B6" s="11" t="s">
        <v>231</v>
      </c>
      <c r="C6" s="390">
        <v>505.28100000000001</v>
      </c>
      <c r="D6" s="142">
        <v>70.180998827919751</v>
      </c>
      <c r="E6" s="144">
        <v>7648.4640000000009</v>
      </c>
      <c r="F6" s="142">
        <v>23.146082033049385</v>
      </c>
      <c r="G6" s="521">
        <v>8076.6580000000004</v>
      </c>
      <c r="H6" s="522">
        <v>25.429350095640618</v>
      </c>
      <c r="I6" s="393">
        <v>13.032166158263731</v>
      </c>
    </row>
    <row r="7" spans="1:9" x14ac:dyDescent="0.2">
      <c r="A7" s="11"/>
      <c r="B7" s="255" t="s">
        <v>201</v>
      </c>
      <c r="C7" s="390">
        <v>439.05599999999998</v>
      </c>
      <c r="D7" s="142">
        <v>-53.212774799927544</v>
      </c>
      <c r="E7" s="144">
        <v>6479.4819999999991</v>
      </c>
      <c r="F7" s="142">
        <v>18.025931350047706</v>
      </c>
      <c r="G7" s="521">
        <v>7114.5230000000001</v>
      </c>
      <c r="H7" s="523">
        <v>17.133759587213699</v>
      </c>
      <c r="I7" s="393">
        <v>11.479704337213356</v>
      </c>
    </row>
    <row r="8" spans="1:9" x14ac:dyDescent="0.2">
      <c r="A8" s="487" t="s">
        <v>303</v>
      </c>
      <c r="B8" s="230"/>
      <c r="C8" s="146">
        <v>1182.588</v>
      </c>
      <c r="D8" s="147">
        <v>-11.294834030545307</v>
      </c>
      <c r="E8" s="146">
        <v>16747.329000000002</v>
      </c>
      <c r="F8" s="524">
        <v>20.036291862434709</v>
      </c>
      <c r="G8" s="525">
        <v>18229.650000000001</v>
      </c>
      <c r="H8" s="524">
        <v>21.923341183706448</v>
      </c>
      <c r="I8" s="526">
        <v>29.414620231163983</v>
      </c>
    </row>
    <row r="9" spans="1:9" x14ac:dyDescent="0.2">
      <c r="A9" s="388"/>
      <c r="B9" s="11" t="s">
        <v>202</v>
      </c>
      <c r="C9" s="390">
        <v>584.08399999999995</v>
      </c>
      <c r="D9" s="142">
        <v>102.78300478415741</v>
      </c>
      <c r="E9" s="144">
        <v>5980.2979999999998</v>
      </c>
      <c r="F9" s="520">
        <v>18.693821718854938</v>
      </c>
      <c r="G9" s="521">
        <v>6343.1289999999999</v>
      </c>
      <c r="H9" s="527">
        <v>22.718878879529587</v>
      </c>
      <c r="I9" s="393">
        <v>10.235014419491485</v>
      </c>
    </row>
    <row r="10" spans="1:9" x14ac:dyDescent="0.2">
      <c r="A10" s="388"/>
      <c r="B10" s="11" t="s">
        <v>203</v>
      </c>
      <c r="C10" s="390">
        <v>0</v>
      </c>
      <c r="D10" s="142" t="s">
        <v>142</v>
      </c>
      <c r="E10" s="144">
        <v>1039.2260000000001</v>
      </c>
      <c r="F10" s="520">
        <v>25.159546729517849</v>
      </c>
      <c r="G10" s="144">
        <v>1183.0450000000001</v>
      </c>
      <c r="H10" s="520">
        <v>42.480438288324621</v>
      </c>
      <c r="I10" s="472">
        <v>1.908913193142896</v>
      </c>
    </row>
    <row r="11" spans="1:9" x14ac:dyDescent="0.2">
      <c r="A11" s="11"/>
      <c r="B11" s="11" t="s">
        <v>669</v>
      </c>
      <c r="C11" s="390">
        <v>0</v>
      </c>
      <c r="D11" s="142" t="s">
        <v>142</v>
      </c>
      <c r="E11" s="144">
        <v>148.184</v>
      </c>
      <c r="F11" s="528" t="s">
        <v>142</v>
      </c>
      <c r="G11" s="144">
        <v>148.184</v>
      </c>
      <c r="H11" s="528" t="s">
        <v>142</v>
      </c>
      <c r="I11" s="497">
        <v>0.23910366267782449</v>
      </c>
    </row>
    <row r="12" spans="1:9" x14ac:dyDescent="0.2">
      <c r="A12" s="637"/>
      <c r="B12" s="11" t="s">
        <v>591</v>
      </c>
      <c r="C12" s="390">
        <v>0</v>
      </c>
      <c r="D12" s="142">
        <v>-100</v>
      </c>
      <c r="E12" s="144">
        <v>151.78200000000001</v>
      </c>
      <c r="F12" s="142">
        <v>-46.18575561606535</v>
      </c>
      <c r="G12" s="144">
        <v>202.428</v>
      </c>
      <c r="H12" s="522">
        <v>-28.229237576582712</v>
      </c>
      <c r="I12" s="497">
        <v>0.32662957018670474</v>
      </c>
    </row>
    <row r="13" spans="1:9" x14ac:dyDescent="0.2">
      <c r="A13" s="11"/>
      <c r="B13" s="11" t="s">
        <v>204</v>
      </c>
      <c r="C13" s="390">
        <v>152.773</v>
      </c>
      <c r="D13" s="142">
        <v>0.41936438032011386</v>
      </c>
      <c r="E13" s="144">
        <v>1238.32</v>
      </c>
      <c r="F13" s="142">
        <v>110.94519227165718</v>
      </c>
      <c r="G13" s="521">
        <v>1378.5479999999998</v>
      </c>
      <c r="H13" s="522">
        <v>134.8327354122589</v>
      </c>
      <c r="I13" s="393">
        <v>2.2243688655805589</v>
      </c>
    </row>
    <row r="14" spans="1:9" x14ac:dyDescent="0.2">
      <c r="A14" s="11"/>
      <c r="B14" s="255" t="s">
        <v>671</v>
      </c>
      <c r="C14" s="390">
        <v>0</v>
      </c>
      <c r="D14" s="142">
        <v>-100</v>
      </c>
      <c r="E14" s="144">
        <v>675.00299999999993</v>
      </c>
      <c r="F14" s="142">
        <v>20.362798609860416</v>
      </c>
      <c r="G14" s="521">
        <v>810.97900000000004</v>
      </c>
      <c r="H14" s="522">
        <v>15.136023033479763</v>
      </c>
      <c r="I14" s="393">
        <v>1.308562660306102</v>
      </c>
    </row>
    <row r="15" spans="1:9" x14ac:dyDescent="0.2">
      <c r="A15" s="487" t="s">
        <v>587</v>
      </c>
      <c r="B15" s="230"/>
      <c r="C15" s="146">
        <v>736.85699999999997</v>
      </c>
      <c r="D15" s="147">
        <v>17.752425819153412</v>
      </c>
      <c r="E15" s="146">
        <v>9232.8130000000001</v>
      </c>
      <c r="F15" s="524">
        <v>26.500561611939986</v>
      </c>
      <c r="G15" s="525">
        <v>10066.313</v>
      </c>
      <c r="H15" s="524">
        <v>32.930772239593338</v>
      </c>
      <c r="I15" s="526">
        <v>16.242592371385573</v>
      </c>
    </row>
    <row r="16" spans="1:9" x14ac:dyDescent="0.2">
      <c r="A16" s="389"/>
      <c r="B16" s="391" t="s">
        <v>653</v>
      </c>
      <c r="C16" s="390">
        <v>45.192</v>
      </c>
      <c r="D16" s="142">
        <v>6.2691059587076063</v>
      </c>
      <c r="E16" s="144">
        <v>375.72600000000006</v>
      </c>
      <c r="F16" s="528">
        <v>-23.106235802140667</v>
      </c>
      <c r="G16" s="144">
        <v>427.072</v>
      </c>
      <c r="H16" s="528">
        <v>-17.751192117771225</v>
      </c>
      <c r="I16" s="472">
        <v>0.68910597248787908</v>
      </c>
    </row>
    <row r="17" spans="1:9" x14ac:dyDescent="0.2">
      <c r="A17" s="389"/>
      <c r="B17" s="391" t="s">
        <v>533</v>
      </c>
      <c r="C17" s="390">
        <v>179.732</v>
      </c>
      <c r="D17" s="142">
        <v>-55.667811978165901</v>
      </c>
      <c r="E17" s="144">
        <v>1421.1209999999999</v>
      </c>
      <c r="F17" s="528">
        <v>-10.043562807161477</v>
      </c>
      <c r="G17" s="144">
        <v>1783.508</v>
      </c>
      <c r="H17" s="528">
        <v>4.2221010637209941</v>
      </c>
      <c r="I17" s="471">
        <v>2.87779581611511</v>
      </c>
    </row>
    <row r="18" spans="1:9" x14ac:dyDescent="0.2">
      <c r="A18" s="389"/>
      <c r="B18" s="391" t="s">
        <v>206</v>
      </c>
      <c r="C18" s="390">
        <v>57.923999999999999</v>
      </c>
      <c r="D18" s="142" t="s">
        <v>142</v>
      </c>
      <c r="E18" s="144">
        <v>363.68799999999999</v>
      </c>
      <c r="F18" s="528">
        <v>-31.574184347525065</v>
      </c>
      <c r="G18" s="521">
        <v>448.75999999999993</v>
      </c>
      <c r="H18" s="528">
        <v>-20.090742841269485</v>
      </c>
      <c r="I18" s="393">
        <v>0.72410084532271024</v>
      </c>
    </row>
    <row r="19" spans="1:9" x14ac:dyDescent="0.2">
      <c r="A19" s="389"/>
      <c r="B19" s="391" t="s">
        <v>563</v>
      </c>
      <c r="C19" s="390">
        <v>317.48599999999999</v>
      </c>
      <c r="D19" s="73">
        <v>-11.596047124865295</v>
      </c>
      <c r="E19" s="144">
        <v>3085.9479999999994</v>
      </c>
      <c r="F19" s="73">
        <v>0.57064864924758996</v>
      </c>
      <c r="G19" s="521">
        <v>3315.1319999999996</v>
      </c>
      <c r="H19" s="528">
        <v>-6.3488435884564351</v>
      </c>
      <c r="I19" s="393">
        <v>5.3491618761840787</v>
      </c>
    </row>
    <row r="20" spans="1:9" x14ac:dyDescent="0.2">
      <c r="A20" s="389"/>
      <c r="B20" s="391" t="s">
        <v>207</v>
      </c>
      <c r="C20" s="390">
        <v>0</v>
      </c>
      <c r="D20" s="142">
        <v>-100</v>
      </c>
      <c r="E20" s="144">
        <v>1278.248</v>
      </c>
      <c r="F20" s="73">
        <v>46.2444325203736</v>
      </c>
      <c r="G20" s="521">
        <v>1424.127</v>
      </c>
      <c r="H20" s="528">
        <v>44.371093888598864</v>
      </c>
      <c r="I20" s="393">
        <v>2.2979132822597723</v>
      </c>
    </row>
    <row r="21" spans="1:9" x14ac:dyDescent="0.2">
      <c r="A21" s="637"/>
      <c r="B21" s="391" t="s">
        <v>208</v>
      </c>
      <c r="C21" s="390">
        <v>0</v>
      </c>
      <c r="D21" s="142" t="s">
        <v>142</v>
      </c>
      <c r="E21" s="144">
        <v>315.23600000000005</v>
      </c>
      <c r="F21" s="528">
        <v>-66.562008086996727</v>
      </c>
      <c r="G21" s="521">
        <v>476.82700000000006</v>
      </c>
      <c r="H21" s="528">
        <v>-52.952674135796073</v>
      </c>
      <c r="I21" s="393">
        <v>0.76938861256059388</v>
      </c>
    </row>
    <row r="22" spans="1:9" x14ac:dyDescent="0.2">
      <c r="A22" s="637"/>
      <c r="B22" s="391" t="s">
        <v>209</v>
      </c>
      <c r="C22" s="390">
        <v>0</v>
      </c>
      <c r="D22" s="142" t="s">
        <v>142</v>
      </c>
      <c r="E22" s="144">
        <v>0</v>
      </c>
      <c r="F22" s="528">
        <v>-100</v>
      </c>
      <c r="G22" s="144">
        <v>0</v>
      </c>
      <c r="H22" s="528">
        <v>-100</v>
      </c>
      <c r="I22" s="472">
        <v>0</v>
      </c>
    </row>
    <row r="23" spans="1:9" x14ac:dyDescent="0.2">
      <c r="A23" s="487" t="s">
        <v>442</v>
      </c>
      <c r="B23" s="146"/>
      <c r="C23" s="146">
        <v>600.33400000000006</v>
      </c>
      <c r="D23" s="147">
        <v>-30.364732192568937</v>
      </c>
      <c r="E23" s="146">
        <v>6839.9669999999996</v>
      </c>
      <c r="F23" s="524">
        <v>-16.419075311908653</v>
      </c>
      <c r="G23" s="525">
        <v>7875.4260000000004</v>
      </c>
      <c r="H23" s="524">
        <v>-12.789717649974452</v>
      </c>
      <c r="I23" s="526">
        <v>12.707466404930145</v>
      </c>
    </row>
    <row r="24" spans="1:9" x14ac:dyDescent="0.2">
      <c r="A24" s="637"/>
      <c r="B24" s="391" t="s">
        <v>210</v>
      </c>
      <c r="C24" s="390">
        <v>307.72199999999998</v>
      </c>
      <c r="D24" s="73">
        <v>-0.22405021837601882</v>
      </c>
      <c r="E24" s="144">
        <v>3831.4259999999995</v>
      </c>
      <c r="F24" s="73">
        <v>-15.807046195279579</v>
      </c>
      <c r="G24" s="521">
        <v>4053.8389999999999</v>
      </c>
      <c r="H24" s="528">
        <v>-15.078465460973209</v>
      </c>
      <c r="I24" s="393">
        <v>6.5411093829712348</v>
      </c>
    </row>
    <row r="25" spans="1:9" x14ac:dyDescent="0.2">
      <c r="A25" s="637"/>
      <c r="B25" s="391" t="s">
        <v>240</v>
      </c>
      <c r="C25" s="390">
        <v>0</v>
      </c>
      <c r="D25" s="142" t="s">
        <v>142</v>
      </c>
      <c r="E25" s="144">
        <v>0</v>
      </c>
      <c r="F25" s="528">
        <v>-100</v>
      </c>
      <c r="G25" s="144">
        <v>0</v>
      </c>
      <c r="H25" s="528">
        <v>-100</v>
      </c>
      <c r="I25" s="472">
        <v>0</v>
      </c>
    </row>
    <row r="26" spans="1:9" x14ac:dyDescent="0.2">
      <c r="A26" s="637"/>
      <c r="B26" s="391" t="s">
        <v>211</v>
      </c>
      <c r="C26" s="390">
        <v>281.726</v>
      </c>
      <c r="D26" s="142">
        <v>-32.392953389759334</v>
      </c>
      <c r="E26" s="144">
        <v>2833.3710000000001</v>
      </c>
      <c r="F26" s="528">
        <v>-42.511797943965171</v>
      </c>
      <c r="G26" s="521">
        <v>3117.241</v>
      </c>
      <c r="H26" s="528">
        <v>-41.141331828843093</v>
      </c>
      <c r="I26" s="393">
        <v>5.029853024277144</v>
      </c>
    </row>
    <row r="27" spans="1:9" x14ac:dyDescent="0.2">
      <c r="A27" s="487" t="s">
        <v>340</v>
      </c>
      <c r="B27" s="146"/>
      <c r="C27" s="146">
        <v>589.44799999999998</v>
      </c>
      <c r="D27" s="147">
        <v>-18.710730854309062</v>
      </c>
      <c r="E27" s="146">
        <v>6664.7970000000014</v>
      </c>
      <c r="F27" s="524">
        <v>-31.935186025832312</v>
      </c>
      <c r="G27" s="525">
        <v>7171.0800000000017</v>
      </c>
      <c r="H27" s="524">
        <v>-30.929309715934888</v>
      </c>
      <c r="I27" s="526">
        <v>11.570962407248381</v>
      </c>
    </row>
    <row r="28" spans="1:9" x14ac:dyDescent="0.2">
      <c r="A28" s="389"/>
      <c r="B28" s="391" t="s">
        <v>212</v>
      </c>
      <c r="C28" s="390">
        <v>401.75200000000001</v>
      </c>
      <c r="D28" s="142">
        <v>49.886210164230441</v>
      </c>
      <c r="E28" s="144">
        <v>3643.2650000000003</v>
      </c>
      <c r="F28" s="142">
        <v>91.268792117548003</v>
      </c>
      <c r="G28" s="144">
        <v>4054.1150000000002</v>
      </c>
      <c r="H28" s="142">
        <v>98.418715238555777</v>
      </c>
      <c r="I28" s="393">
        <v>6.541554725321955</v>
      </c>
    </row>
    <row r="29" spans="1:9" x14ac:dyDescent="0.2">
      <c r="A29" s="389"/>
      <c r="B29" s="391" t="s">
        <v>213</v>
      </c>
      <c r="C29" s="390">
        <v>161.435</v>
      </c>
      <c r="D29" s="142">
        <v>-22.197000366279177</v>
      </c>
      <c r="E29" s="144">
        <v>2114.6560000000004</v>
      </c>
      <c r="F29" s="142">
        <v>-28.199284660261142</v>
      </c>
      <c r="G29" s="144">
        <v>2341.0679999999998</v>
      </c>
      <c r="H29" s="142">
        <v>-26.515653029611052</v>
      </c>
      <c r="I29" s="497">
        <v>3.7774519069390027</v>
      </c>
    </row>
    <row r="30" spans="1:9" x14ac:dyDescent="0.2">
      <c r="A30" s="389"/>
      <c r="B30" s="391" t="s">
        <v>214</v>
      </c>
      <c r="C30" s="390">
        <v>0</v>
      </c>
      <c r="D30" s="142" t="s">
        <v>142</v>
      </c>
      <c r="E30" s="144">
        <v>0</v>
      </c>
      <c r="F30" s="142">
        <v>-100</v>
      </c>
      <c r="G30" s="144">
        <v>0</v>
      </c>
      <c r="H30" s="142">
        <v>-100</v>
      </c>
      <c r="I30" s="472">
        <v>0</v>
      </c>
    </row>
    <row r="31" spans="1:9" x14ac:dyDescent="0.2">
      <c r="A31" s="389"/>
      <c r="B31" s="391" t="s">
        <v>215</v>
      </c>
      <c r="C31" s="390">
        <v>0</v>
      </c>
      <c r="D31" s="142" t="s">
        <v>142</v>
      </c>
      <c r="E31" s="144">
        <v>143.40199999999999</v>
      </c>
      <c r="F31" s="142" t="s">
        <v>142</v>
      </c>
      <c r="G31" s="144">
        <v>143.40199999999999</v>
      </c>
      <c r="H31" s="142" t="s">
        <v>142</v>
      </c>
      <c r="I31" s="472">
        <v>0.23138762238382946</v>
      </c>
    </row>
    <row r="32" spans="1:9" x14ac:dyDescent="0.2">
      <c r="A32" s="389"/>
      <c r="B32" s="391" t="s">
        <v>621</v>
      </c>
      <c r="C32" s="390">
        <v>133.01599999999999</v>
      </c>
      <c r="D32" s="142" t="s">
        <v>142</v>
      </c>
      <c r="E32" s="144">
        <v>133.01599999999999</v>
      </c>
      <c r="F32" s="142">
        <v>-7.4986613258784933</v>
      </c>
      <c r="G32" s="144">
        <v>133.01599999999999</v>
      </c>
      <c r="H32" s="142">
        <v>-67.305967049362053</v>
      </c>
      <c r="I32" s="472">
        <v>0.21462919609913014</v>
      </c>
    </row>
    <row r="33" spans="1:9" x14ac:dyDescent="0.2">
      <c r="A33" s="389"/>
      <c r="B33" s="391" t="s">
        <v>657</v>
      </c>
      <c r="C33" s="390">
        <v>0</v>
      </c>
      <c r="D33" s="142" t="s">
        <v>142</v>
      </c>
      <c r="E33" s="144">
        <v>131.28</v>
      </c>
      <c r="F33" s="73">
        <v>1.1495669861620412</v>
      </c>
      <c r="G33" s="144">
        <v>131.28</v>
      </c>
      <c r="H33" s="528">
        <v>-48.78317116751586</v>
      </c>
      <c r="I33" s="472">
        <v>0.21182805725547155</v>
      </c>
    </row>
    <row r="34" spans="1:9" x14ac:dyDescent="0.2">
      <c r="A34" s="637"/>
      <c r="B34" s="391" t="s">
        <v>546</v>
      </c>
      <c r="C34" s="390">
        <v>0</v>
      </c>
      <c r="D34" s="142" t="s">
        <v>142</v>
      </c>
      <c r="E34" s="144">
        <v>782.4190000000001</v>
      </c>
      <c r="F34" s="73">
        <v>-28.651701274553865</v>
      </c>
      <c r="G34" s="144">
        <v>924.14900000000011</v>
      </c>
      <c r="H34" s="528">
        <v>-15.727431313883839</v>
      </c>
      <c r="I34" s="472">
        <v>1.491169159693684</v>
      </c>
    </row>
    <row r="35" spans="1:9" x14ac:dyDescent="0.2">
      <c r="A35" s="637"/>
      <c r="B35" s="391" t="s">
        <v>216</v>
      </c>
      <c r="C35" s="390">
        <v>483.68200000000002</v>
      </c>
      <c r="D35" s="142">
        <v>43.440688018979841</v>
      </c>
      <c r="E35" s="144">
        <v>4011.375</v>
      </c>
      <c r="F35" s="73">
        <v>-12.377857064532877</v>
      </c>
      <c r="G35" s="144">
        <v>4430.7559999999994</v>
      </c>
      <c r="H35" s="528">
        <v>-9.621265526987429</v>
      </c>
      <c r="I35" s="472">
        <v>7.1492872916897019</v>
      </c>
    </row>
    <row r="36" spans="1:9" x14ac:dyDescent="0.2">
      <c r="A36" s="637"/>
      <c r="B36" s="391" t="s">
        <v>217</v>
      </c>
      <c r="C36" s="390">
        <v>507.43400000000003</v>
      </c>
      <c r="D36" s="142">
        <v>99.094443855911436</v>
      </c>
      <c r="E36" s="144">
        <v>5998.1549999999997</v>
      </c>
      <c r="F36" s="528">
        <v>-21.787886876234445</v>
      </c>
      <c r="G36" s="521">
        <v>6451.8099999999995</v>
      </c>
      <c r="H36" s="528">
        <v>-26.114961725690183</v>
      </c>
      <c r="I36" s="393">
        <v>10.4103776514429</v>
      </c>
    </row>
    <row r="37" spans="1:9" x14ac:dyDescent="0.2">
      <c r="A37" s="637"/>
      <c r="B37" s="391" t="s">
        <v>218</v>
      </c>
      <c r="C37" s="390">
        <v>0</v>
      </c>
      <c r="D37" s="142" t="s">
        <v>142</v>
      </c>
      <c r="E37" s="144">
        <v>22.728000000000002</v>
      </c>
      <c r="F37" s="528">
        <v>-65.822556390977439</v>
      </c>
      <c r="G37" s="144">
        <v>22.728000000000002</v>
      </c>
      <c r="H37" s="528">
        <v>-65.822556390977439</v>
      </c>
      <c r="I37" s="584">
        <v>3.6672974446239778E-2</v>
      </c>
    </row>
    <row r="38" spans="1:9" x14ac:dyDescent="0.2">
      <c r="A38" s="487" t="s">
        <v>443</v>
      </c>
      <c r="B38" s="146"/>
      <c r="C38" s="146">
        <v>1687.319</v>
      </c>
      <c r="D38" s="147">
        <v>58.047716328478508</v>
      </c>
      <c r="E38" s="146">
        <v>16980.296000000002</v>
      </c>
      <c r="F38" s="524">
        <v>-10.422271441635557</v>
      </c>
      <c r="G38" s="525">
        <v>18632.324000000004</v>
      </c>
      <c r="H38" s="524">
        <v>-11.745803155354746</v>
      </c>
      <c r="I38" s="526">
        <v>30.064358585271922</v>
      </c>
    </row>
    <row r="39" spans="1:9" x14ac:dyDescent="0.2">
      <c r="A39" s="150" t="s">
        <v>186</v>
      </c>
      <c r="B39" s="150"/>
      <c r="C39" s="150">
        <v>4796.5460000000003</v>
      </c>
      <c r="D39" s="671">
        <v>3.9614874770578248</v>
      </c>
      <c r="E39" s="150">
        <v>56465.202000000005</v>
      </c>
      <c r="F39" s="664">
        <v>-2.9506405956679789</v>
      </c>
      <c r="G39" s="150">
        <v>61974.793000000005</v>
      </c>
      <c r="H39" s="731">
        <v>-1.7038588679989832</v>
      </c>
      <c r="I39" s="665">
        <v>100</v>
      </c>
    </row>
    <row r="40" spans="1:9" x14ac:dyDescent="0.2">
      <c r="A40" s="151" t="s">
        <v>526</v>
      </c>
      <c r="B40" s="473"/>
      <c r="C40" s="152">
        <v>2429.54</v>
      </c>
      <c r="D40" s="529">
        <v>24.921074010468612</v>
      </c>
      <c r="E40" s="152">
        <v>24586.002999999997</v>
      </c>
      <c r="F40" s="529">
        <v>-14.383342495352327</v>
      </c>
      <c r="G40" s="152">
        <v>26884.541999999998</v>
      </c>
      <c r="H40" s="529">
        <v>-14.206705336481724</v>
      </c>
      <c r="I40" s="530">
        <v>43.379801204015308</v>
      </c>
    </row>
    <row r="41" spans="1:9" x14ac:dyDescent="0.2">
      <c r="A41" s="151" t="s">
        <v>527</v>
      </c>
      <c r="B41" s="473"/>
      <c r="C41" s="152">
        <v>2367.0060000000003</v>
      </c>
      <c r="D41" s="529">
        <v>-11.31195033781554</v>
      </c>
      <c r="E41" s="152">
        <v>31879.199000000008</v>
      </c>
      <c r="F41" s="529">
        <v>8.1913755324690527</v>
      </c>
      <c r="G41" s="152">
        <v>35090.251000000004</v>
      </c>
      <c r="H41" s="529">
        <v>10.650656523583693</v>
      </c>
      <c r="I41" s="530">
        <v>56.620198795984692</v>
      </c>
    </row>
    <row r="42" spans="1:9" x14ac:dyDescent="0.2">
      <c r="A42" s="153" t="s">
        <v>528</v>
      </c>
      <c r="B42" s="474"/>
      <c r="C42" s="154">
        <v>1240.5119999999999</v>
      </c>
      <c r="D42" s="531">
        <v>-10.638877223111068</v>
      </c>
      <c r="E42" s="154">
        <v>19743.726999999999</v>
      </c>
      <c r="F42" s="531">
        <v>15.254732885115581</v>
      </c>
      <c r="G42" s="154">
        <v>21762.409000000003</v>
      </c>
      <c r="H42" s="531">
        <v>18.637747846262702</v>
      </c>
      <c r="I42" s="532">
        <v>35.114936164449958</v>
      </c>
    </row>
    <row r="43" spans="1:9" s="1" customFormat="1" x14ac:dyDescent="0.2">
      <c r="A43" s="153" t="s">
        <v>529</v>
      </c>
      <c r="B43" s="474"/>
      <c r="C43" s="154">
        <v>3556.0340000000006</v>
      </c>
      <c r="D43" s="531">
        <v>10.245100789906676</v>
      </c>
      <c r="E43" s="154">
        <v>36721.475000000006</v>
      </c>
      <c r="F43" s="531">
        <v>-10.547632824182559</v>
      </c>
      <c r="G43" s="154">
        <v>40212.384000000005</v>
      </c>
      <c r="H43" s="531">
        <v>-10.050438781768156</v>
      </c>
      <c r="I43" s="532">
        <v>64.885063835550056</v>
      </c>
    </row>
    <row r="44" spans="1:9" s="1" customFormat="1" x14ac:dyDescent="0.2">
      <c r="A44" s="702" t="s">
        <v>670</v>
      </c>
      <c r="B44" s="703"/>
      <c r="C44" s="719">
        <v>57.923999999999999</v>
      </c>
      <c r="D44" s="709" t="s">
        <v>142</v>
      </c>
      <c r="E44" s="480">
        <v>363.68799999999999</v>
      </c>
      <c r="F44" s="704">
        <v>-31.574184347525065</v>
      </c>
      <c r="G44" s="480">
        <v>448.75999999999993</v>
      </c>
      <c r="H44" s="704">
        <v>-20.090742841269485</v>
      </c>
      <c r="I44" s="705">
        <v>0.72410084532271024</v>
      </c>
    </row>
    <row r="45" spans="1:9" s="1" customFormat="1" x14ac:dyDescent="0.2">
      <c r="A45" s="80" t="s">
        <v>479</v>
      </c>
      <c r="I45" s="79" t="s">
        <v>220</v>
      </c>
    </row>
    <row r="46" spans="1:9" s="1" customFormat="1" x14ac:dyDescent="0.2">
      <c r="A46" s="429" t="s">
        <v>531</v>
      </c>
    </row>
    <row r="47" spans="1:9" s="1" customFormat="1" x14ac:dyDescent="0.2"/>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34" priority="19" stopIfTrue="1" operator="equal">
      <formula>0</formula>
    </cfRule>
    <cfRule type="cellIs" dxfId="133" priority="20" operator="between">
      <formula>0</formula>
      <formula>0.5</formula>
    </cfRule>
    <cfRule type="cellIs" dxfId="132" priority="21" operator="between">
      <formula>0</formula>
      <formula>0.49</formula>
    </cfRule>
  </conditionalFormatting>
  <conditionalFormatting sqref="F18:F35">
    <cfRule type="cellIs" dxfId="131" priority="29" stopIfTrue="1" operator="equal">
      <formula>0</formula>
    </cfRule>
    <cfRule type="cellIs" dxfId="130" priority="30" operator="between">
      <formula>0</formula>
      <formula>0.5</formula>
    </cfRule>
    <cfRule type="cellIs" dxfId="129" priority="31" operator="between">
      <formula>0</formula>
      <formula>0.49</formula>
    </cfRule>
  </conditionalFormatting>
  <conditionalFormatting sqref="F23:F24">
    <cfRule type="cellIs" dxfId="128" priority="15" operator="between">
      <formula>0</formula>
      <formula>0.5</formula>
    </cfRule>
    <cfRule type="cellIs" dxfId="127" priority="16" operator="between">
      <formula>0</formula>
      <formula>0.49</formula>
    </cfRule>
  </conditionalFormatting>
  <conditionalFormatting sqref="I37">
    <cfRule type="cellIs" dxfId="126" priority="1" operator="between">
      <formula>0.00001</formula>
      <formula>0.499</formula>
    </cfRule>
  </conditionalFormatting>
  <conditionalFormatting sqref="I38:I41">
    <cfRule type="cellIs" dxfId="125" priority="25" operator="between">
      <formula>0</formula>
      <formula>0.5</formula>
    </cfRule>
    <cfRule type="cellIs" dxfId="124"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0">
        <f>INDICE!A3</f>
        <v>45231</v>
      </c>
      <c r="C3" s="781"/>
      <c r="D3" s="781" t="s">
        <v>115</v>
      </c>
      <c r="E3" s="781"/>
      <c r="F3" s="781" t="s">
        <v>116</v>
      </c>
      <c r="G3" s="781"/>
      <c r="H3" s="1"/>
    </row>
    <row r="4" spans="1:8" x14ac:dyDescent="0.2">
      <c r="A4" s="66"/>
      <c r="B4" s="609" t="s">
        <v>56</v>
      </c>
      <c r="C4" s="609" t="s">
        <v>449</v>
      </c>
      <c r="D4" s="609" t="s">
        <v>56</v>
      </c>
      <c r="E4" s="609" t="s">
        <v>449</v>
      </c>
      <c r="F4" s="609" t="s">
        <v>56</v>
      </c>
      <c r="G4" s="610" t="s">
        <v>449</v>
      </c>
      <c r="H4" s="1"/>
    </row>
    <row r="5" spans="1:8" x14ac:dyDescent="0.2">
      <c r="A5" s="157" t="s">
        <v>8</v>
      </c>
      <c r="B5" s="394">
        <v>80.685717586018455</v>
      </c>
      <c r="C5" s="476">
        <v>-11.181032929039517</v>
      </c>
      <c r="D5" s="394">
        <v>76.066233933067124</v>
      </c>
      <c r="E5" s="476">
        <v>-22.027952210323551</v>
      </c>
      <c r="F5" s="394">
        <v>76.331999344232599</v>
      </c>
      <c r="G5" s="476">
        <v>-19.641542512139171</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80">
        <f>INDICE!A3</f>
        <v>45231</v>
      </c>
      <c r="C3" s="781"/>
      <c r="D3" s="781" t="s">
        <v>115</v>
      </c>
      <c r="E3" s="781"/>
      <c r="F3" s="781" t="s">
        <v>116</v>
      </c>
      <c r="G3" s="781"/>
      <c r="H3" s="781"/>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57">
        <v>82.216000000000008</v>
      </c>
      <c r="C6" s="396">
        <v>-29.39559967710354</v>
      </c>
      <c r="D6" s="235">
        <v>956.11199999999997</v>
      </c>
      <c r="E6" s="396">
        <v>4.1430121253577941</v>
      </c>
      <c r="F6" s="235">
        <v>1067.0879999999997</v>
      </c>
      <c r="G6" s="396">
        <v>1.7590369258526442</v>
      </c>
      <c r="H6" s="396">
        <v>5.7681717019860104</v>
      </c>
    </row>
    <row r="7" spans="1:8" x14ac:dyDescent="0.2">
      <c r="A7" s="1" t="s">
        <v>48</v>
      </c>
      <c r="B7" s="457">
        <v>28.114000000000001</v>
      </c>
      <c r="C7" s="399">
        <v>-66.046303788601577</v>
      </c>
      <c r="D7" s="457">
        <v>535.07099999999991</v>
      </c>
      <c r="E7" s="399">
        <v>-28.556893879006136</v>
      </c>
      <c r="F7" s="235">
        <v>582.67400000000009</v>
      </c>
      <c r="G7" s="396">
        <v>-25.109538773962598</v>
      </c>
      <c r="H7" s="396">
        <v>3.1496593329537941</v>
      </c>
    </row>
    <row r="8" spans="1:8" x14ac:dyDescent="0.2">
      <c r="A8" s="1" t="s">
        <v>49</v>
      </c>
      <c r="B8" s="457">
        <v>107.82600000000002</v>
      </c>
      <c r="C8" s="399">
        <v>-51.890883780696726</v>
      </c>
      <c r="D8" s="235">
        <v>1427.8719999999998</v>
      </c>
      <c r="E8" s="396">
        <v>2.2643412096349085</v>
      </c>
      <c r="F8" s="235">
        <v>1574.9870000000001</v>
      </c>
      <c r="G8" s="396">
        <v>4.1524434034257585</v>
      </c>
      <c r="H8" s="396">
        <v>8.513632844147665</v>
      </c>
    </row>
    <row r="9" spans="1:8" x14ac:dyDescent="0.2">
      <c r="A9" s="1" t="s">
        <v>122</v>
      </c>
      <c r="B9" s="457">
        <v>777.34400000000005</v>
      </c>
      <c r="C9" s="396">
        <v>23.610238730924042</v>
      </c>
      <c r="D9" s="235">
        <v>6881.12</v>
      </c>
      <c r="E9" s="396">
        <v>15.009602908734514</v>
      </c>
      <c r="F9" s="235">
        <v>7663.4029999999993</v>
      </c>
      <c r="G9" s="396">
        <v>16.985641733177157</v>
      </c>
      <c r="H9" s="396">
        <v>41.424722539766826</v>
      </c>
    </row>
    <row r="10" spans="1:8" x14ac:dyDescent="0.2">
      <c r="A10" s="1" t="s">
        <v>123</v>
      </c>
      <c r="B10" s="457">
        <v>603.88099999999997</v>
      </c>
      <c r="C10" s="396">
        <v>22.310957899725768</v>
      </c>
      <c r="D10" s="235">
        <v>4965.0100000000011</v>
      </c>
      <c r="E10" s="396">
        <v>-10.438728488652512</v>
      </c>
      <c r="F10" s="235">
        <v>5619.4130000000005</v>
      </c>
      <c r="G10" s="396">
        <v>-5.7757295179136943</v>
      </c>
      <c r="H10" s="396">
        <v>30.375881884504675</v>
      </c>
    </row>
    <row r="11" spans="1:8" x14ac:dyDescent="0.2">
      <c r="A11" s="1" t="s">
        <v>225</v>
      </c>
      <c r="B11" s="457">
        <v>130.31</v>
      </c>
      <c r="C11" s="396">
        <v>-11.214220986720632</v>
      </c>
      <c r="D11" s="235">
        <v>1801.5789999999997</v>
      </c>
      <c r="E11" s="396">
        <v>-16.111204239190169</v>
      </c>
      <c r="F11" s="235">
        <v>1992.0230000000001</v>
      </c>
      <c r="G11" s="396">
        <v>-14.555690430948317</v>
      </c>
      <c r="H11" s="396">
        <v>10.767931696641028</v>
      </c>
    </row>
    <row r="12" spans="1:8" x14ac:dyDescent="0.2">
      <c r="A12" s="168" t="s">
        <v>226</v>
      </c>
      <c r="B12" s="458">
        <v>1729.6909999999996</v>
      </c>
      <c r="C12" s="170">
        <v>2.1830916438879595</v>
      </c>
      <c r="D12" s="169">
        <v>16566.763999999999</v>
      </c>
      <c r="E12" s="170">
        <v>-1.0209322172224538</v>
      </c>
      <c r="F12" s="169">
        <v>18499.588</v>
      </c>
      <c r="G12" s="170">
        <v>1.7308710908079741</v>
      </c>
      <c r="H12" s="170">
        <v>100</v>
      </c>
    </row>
    <row r="13" spans="1:8" x14ac:dyDescent="0.2">
      <c r="A13" s="145" t="s">
        <v>227</v>
      </c>
      <c r="B13" s="459"/>
      <c r="C13" s="172"/>
      <c r="D13" s="171"/>
      <c r="E13" s="172"/>
      <c r="F13" s="171"/>
      <c r="G13" s="172"/>
      <c r="H13" s="172"/>
    </row>
    <row r="14" spans="1:8" x14ac:dyDescent="0.2">
      <c r="A14" s="1" t="s">
        <v>410</v>
      </c>
      <c r="B14" s="457">
        <v>34.217000000000006</v>
      </c>
      <c r="C14" s="710">
        <v>-16.598825163916434</v>
      </c>
      <c r="D14" s="235">
        <v>421.07199999999995</v>
      </c>
      <c r="E14" s="396">
        <v>-14.732201618798635</v>
      </c>
      <c r="F14" s="235">
        <v>455.01799999999997</v>
      </c>
      <c r="G14" s="396">
        <v>-13.37330061321661</v>
      </c>
      <c r="H14" s="396">
        <v>2.2658812320846846</v>
      </c>
    </row>
    <row r="15" spans="1:8" x14ac:dyDescent="0.2">
      <c r="A15" s="1" t="s">
        <v>48</v>
      </c>
      <c r="B15" s="457">
        <v>295.40899999999999</v>
      </c>
      <c r="C15" s="396">
        <v>3.3921677744061256</v>
      </c>
      <c r="D15" s="235">
        <v>3649.0660000000003</v>
      </c>
      <c r="E15" s="396">
        <v>-5.0402199050731529</v>
      </c>
      <c r="F15" s="235">
        <v>4033.739</v>
      </c>
      <c r="G15" s="396">
        <v>-7.1377776406727076</v>
      </c>
      <c r="H15" s="396">
        <v>20.087059182775281</v>
      </c>
    </row>
    <row r="16" spans="1:8" x14ac:dyDescent="0.2">
      <c r="A16" s="1" t="s">
        <v>49</v>
      </c>
      <c r="B16" s="457">
        <v>16.247</v>
      </c>
      <c r="C16" s="469">
        <v>-25.96828579239952</v>
      </c>
      <c r="D16" s="235">
        <v>487.29200000000003</v>
      </c>
      <c r="E16" s="396">
        <v>38.76953569964008</v>
      </c>
      <c r="F16" s="235">
        <v>536.15099999999995</v>
      </c>
      <c r="G16" s="396">
        <v>34.874307894717006</v>
      </c>
      <c r="H16" s="396">
        <v>2.669904242169399</v>
      </c>
    </row>
    <row r="17" spans="1:8" x14ac:dyDescent="0.2">
      <c r="A17" s="1" t="s">
        <v>122</v>
      </c>
      <c r="B17" s="457">
        <v>719.447</v>
      </c>
      <c r="C17" s="396">
        <v>38.893672391425241</v>
      </c>
      <c r="D17" s="235">
        <v>6918.4830000000002</v>
      </c>
      <c r="E17" s="396">
        <v>6.8684854048508299</v>
      </c>
      <c r="F17" s="235">
        <v>7693.2009999999991</v>
      </c>
      <c r="G17" s="396">
        <v>5.1205329210788655</v>
      </c>
      <c r="H17" s="396">
        <v>38.310308076944487</v>
      </c>
    </row>
    <row r="18" spans="1:8" x14ac:dyDescent="0.2">
      <c r="A18" s="1" t="s">
        <v>123</v>
      </c>
      <c r="B18" s="457">
        <v>239.03799999999998</v>
      </c>
      <c r="C18" s="396">
        <v>123.55669862052837</v>
      </c>
      <c r="D18" s="235">
        <v>1985.8980000000001</v>
      </c>
      <c r="E18" s="396">
        <v>1.2781283085377932</v>
      </c>
      <c r="F18" s="235">
        <v>2059.8159999999998</v>
      </c>
      <c r="G18" s="396">
        <v>-3.4888613385885265</v>
      </c>
      <c r="H18" s="396">
        <v>10.257392929395643</v>
      </c>
    </row>
    <row r="19" spans="1:8" x14ac:dyDescent="0.2">
      <c r="A19" s="1" t="s">
        <v>225</v>
      </c>
      <c r="B19" s="457">
        <v>432.18</v>
      </c>
      <c r="C19" s="396">
        <v>-16.589466858122183</v>
      </c>
      <c r="D19" s="235">
        <v>4842.43</v>
      </c>
      <c r="E19" s="396">
        <v>-9.8590747023584342</v>
      </c>
      <c r="F19" s="235">
        <v>5303.3570000000009</v>
      </c>
      <c r="G19" s="396">
        <v>-10.96478099196653</v>
      </c>
      <c r="H19" s="396">
        <v>26.409454336630507</v>
      </c>
    </row>
    <row r="20" spans="1:8" x14ac:dyDescent="0.2">
      <c r="A20" s="173" t="s">
        <v>228</v>
      </c>
      <c r="B20" s="460">
        <v>1736.5379999999989</v>
      </c>
      <c r="C20" s="175">
        <v>16.410622530141026</v>
      </c>
      <c r="D20" s="174">
        <v>18304.241000000002</v>
      </c>
      <c r="E20" s="175">
        <v>-1.028492053428987</v>
      </c>
      <c r="F20" s="174">
        <v>20081.281999999999</v>
      </c>
      <c r="G20" s="175">
        <v>-2.8753212031644693</v>
      </c>
      <c r="H20" s="175">
        <v>100</v>
      </c>
    </row>
    <row r="21" spans="1:8" x14ac:dyDescent="0.2">
      <c r="A21" s="145" t="s">
        <v>454</v>
      </c>
      <c r="B21" s="461"/>
      <c r="C21" s="398"/>
      <c r="D21" s="397"/>
      <c r="E21" s="398"/>
      <c r="F21" s="397"/>
      <c r="G21" s="398"/>
      <c r="H21" s="398"/>
    </row>
    <row r="22" spans="1:8" x14ac:dyDescent="0.2">
      <c r="A22" s="1" t="s">
        <v>410</v>
      </c>
      <c r="B22" s="457">
        <v>-47.999000000000002</v>
      </c>
      <c r="C22" s="396">
        <v>-36.356886195786203</v>
      </c>
      <c r="D22" s="235">
        <v>-535.04</v>
      </c>
      <c r="E22" s="396">
        <v>26.113427600983304</v>
      </c>
      <c r="F22" s="235">
        <v>-612.06999999999971</v>
      </c>
      <c r="G22" s="396">
        <v>16.945846126802863</v>
      </c>
      <c r="H22" s="399" t="s">
        <v>455</v>
      </c>
    </row>
    <row r="23" spans="1:8" x14ac:dyDescent="0.2">
      <c r="A23" s="1" t="s">
        <v>48</v>
      </c>
      <c r="B23" s="457">
        <v>267.29500000000002</v>
      </c>
      <c r="C23" s="396">
        <v>31.726921484752285</v>
      </c>
      <c r="D23" s="235">
        <v>3113.9950000000003</v>
      </c>
      <c r="E23" s="396">
        <v>0.65269205980216793</v>
      </c>
      <c r="F23" s="235">
        <v>3451.0650000000001</v>
      </c>
      <c r="G23" s="396">
        <v>-3.2164024775685798</v>
      </c>
      <c r="H23" s="399" t="s">
        <v>455</v>
      </c>
    </row>
    <row r="24" spans="1:8" x14ac:dyDescent="0.2">
      <c r="A24" s="1" t="s">
        <v>49</v>
      </c>
      <c r="B24" s="457">
        <v>-91.579000000000022</v>
      </c>
      <c r="C24" s="399">
        <v>-54.704672028172617</v>
      </c>
      <c r="D24" s="235">
        <v>-940.57999999999981</v>
      </c>
      <c r="E24" s="396">
        <v>-10.001301305898744</v>
      </c>
      <c r="F24" s="235">
        <v>-1038.8360000000002</v>
      </c>
      <c r="G24" s="396">
        <v>-6.8036871733913413</v>
      </c>
      <c r="H24" s="399" t="s">
        <v>455</v>
      </c>
    </row>
    <row r="25" spans="1:8" x14ac:dyDescent="0.2">
      <c r="A25" s="1" t="s">
        <v>122</v>
      </c>
      <c r="B25" s="457">
        <v>-57.897000000000048</v>
      </c>
      <c r="C25" s="396">
        <v>-47.785503638970781</v>
      </c>
      <c r="D25" s="235">
        <v>37.363000000000284</v>
      </c>
      <c r="E25" s="396">
        <v>-92.386489141021983</v>
      </c>
      <c r="F25" s="235">
        <v>29.797999999999774</v>
      </c>
      <c r="G25" s="396">
        <v>-96.118717892608942</v>
      </c>
      <c r="H25" s="399" t="s">
        <v>455</v>
      </c>
    </row>
    <row r="26" spans="1:8" x14ac:dyDescent="0.2">
      <c r="A26" s="1" t="s">
        <v>123</v>
      </c>
      <c r="B26" s="457">
        <v>-364.84299999999996</v>
      </c>
      <c r="C26" s="396">
        <v>-5.6768208975674765</v>
      </c>
      <c r="D26" s="235">
        <v>-2979.112000000001</v>
      </c>
      <c r="E26" s="396">
        <v>-16.851146540227823</v>
      </c>
      <c r="F26" s="235">
        <v>-3559.5970000000007</v>
      </c>
      <c r="G26" s="396">
        <v>-7.0502288494439878</v>
      </c>
      <c r="H26" s="399" t="s">
        <v>455</v>
      </c>
    </row>
    <row r="27" spans="1:8" x14ac:dyDescent="0.2">
      <c r="A27" s="1" t="s">
        <v>225</v>
      </c>
      <c r="B27" s="457">
        <v>301.87</v>
      </c>
      <c r="C27" s="396">
        <v>-18.713832946923116</v>
      </c>
      <c r="D27" s="235">
        <v>3040.8510000000006</v>
      </c>
      <c r="E27" s="396">
        <v>-5.6950161979304132</v>
      </c>
      <c r="F27" s="235">
        <v>3311.3340000000007</v>
      </c>
      <c r="G27" s="396">
        <v>-8.6554002219524069</v>
      </c>
      <c r="H27" s="399" t="s">
        <v>455</v>
      </c>
    </row>
    <row r="28" spans="1:8" x14ac:dyDescent="0.2">
      <c r="A28" s="173" t="s">
        <v>229</v>
      </c>
      <c r="B28" s="460">
        <v>6.8469999999992979</v>
      </c>
      <c r="C28" s="175">
        <v>-103.40643376682783</v>
      </c>
      <c r="D28" s="174">
        <v>1737.4770000000026</v>
      </c>
      <c r="E28" s="175">
        <v>-1.1005167886584788</v>
      </c>
      <c r="F28" s="174">
        <v>1581.6939999999995</v>
      </c>
      <c r="G28" s="175">
        <v>-36.502251153678635</v>
      </c>
      <c r="H28" s="395" t="s">
        <v>455</v>
      </c>
    </row>
    <row r="29" spans="1:8" x14ac:dyDescent="0.2">
      <c r="A29" s="80" t="s">
        <v>125</v>
      </c>
      <c r="B29" s="166"/>
      <c r="C29" s="166"/>
      <c r="D29" s="166"/>
      <c r="E29" s="166"/>
      <c r="F29" s="166"/>
      <c r="G29" s="166"/>
      <c r="H29" s="161" t="s">
        <v>220</v>
      </c>
    </row>
    <row r="30" spans="1:8" x14ac:dyDescent="0.2">
      <c r="A30" s="429"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topLeftCell="A13"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3"/>
      <c r="B2" s="383"/>
      <c r="C2" s="383"/>
      <c r="D2" s="383"/>
      <c r="E2" s="383"/>
      <c r="F2" s="1"/>
      <c r="G2" s="1"/>
      <c r="H2" s="385" t="s">
        <v>151</v>
      </c>
    </row>
    <row r="3" spans="1:8" ht="14.85" customHeight="1" x14ac:dyDescent="0.2">
      <c r="A3" s="800" t="s">
        <v>451</v>
      </c>
      <c r="B3" s="798" t="s">
        <v>452</v>
      </c>
      <c r="C3" s="783">
        <f>INDICE!A3</f>
        <v>45231</v>
      </c>
      <c r="D3" s="782">
        <v>41671</v>
      </c>
      <c r="E3" s="782">
        <v>41671</v>
      </c>
      <c r="F3" s="781" t="s">
        <v>116</v>
      </c>
      <c r="G3" s="781"/>
      <c r="H3" s="781"/>
    </row>
    <row r="4" spans="1:8" x14ac:dyDescent="0.2">
      <c r="A4" s="801"/>
      <c r="B4" s="799"/>
      <c r="C4" s="82" t="s">
        <v>460</v>
      </c>
      <c r="D4" s="82" t="s">
        <v>461</v>
      </c>
      <c r="E4" s="82" t="s">
        <v>230</v>
      </c>
      <c r="F4" s="82" t="s">
        <v>460</v>
      </c>
      <c r="G4" s="82" t="s">
        <v>461</v>
      </c>
      <c r="H4" s="82" t="s">
        <v>230</v>
      </c>
    </row>
    <row r="5" spans="1:8" x14ac:dyDescent="0.2">
      <c r="A5" s="400"/>
      <c r="B5" s="533" t="s">
        <v>200</v>
      </c>
      <c r="C5" s="141">
        <v>0</v>
      </c>
      <c r="D5" s="141">
        <v>0</v>
      </c>
      <c r="E5" s="177">
        <v>0</v>
      </c>
      <c r="F5" s="143">
        <v>0</v>
      </c>
      <c r="G5" s="141">
        <v>205.25999999999996</v>
      </c>
      <c r="H5" s="176">
        <v>205.25999999999996</v>
      </c>
    </row>
    <row r="6" spans="1:8" x14ac:dyDescent="0.2">
      <c r="A6" s="400"/>
      <c r="B6" s="533" t="s">
        <v>231</v>
      </c>
      <c r="C6" s="141">
        <v>85.465000000000003</v>
      </c>
      <c r="D6" s="144">
        <v>132.5</v>
      </c>
      <c r="E6" s="177">
        <v>47.034999999999997</v>
      </c>
      <c r="F6" s="143">
        <v>1609.06</v>
      </c>
      <c r="G6" s="141">
        <v>2799.973</v>
      </c>
      <c r="H6" s="177">
        <v>1190.913</v>
      </c>
    </row>
    <row r="7" spans="1:8" x14ac:dyDescent="0.2">
      <c r="A7" s="400"/>
      <c r="B7" s="653" t="s">
        <v>201</v>
      </c>
      <c r="C7" s="141">
        <v>0</v>
      </c>
      <c r="D7" s="96">
        <v>2.3E-2</v>
      </c>
      <c r="E7" s="696">
        <v>2.3E-2</v>
      </c>
      <c r="F7" s="143">
        <v>0</v>
      </c>
      <c r="G7" s="141">
        <v>4.0309999999999997</v>
      </c>
      <c r="H7" s="177">
        <v>4.0309999999999997</v>
      </c>
    </row>
    <row r="8" spans="1:8" x14ac:dyDescent="0.2">
      <c r="A8" s="487" t="s">
        <v>303</v>
      </c>
      <c r="B8" s="652"/>
      <c r="C8" s="146">
        <v>85.465000000000003</v>
      </c>
      <c r="D8" s="178">
        <v>132.523</v>
      </c>
      <c r="E8" s="146">
        <v>47.057999999999993</v>
      </c>
      <c r="F8" s="146">
        <v>1609.06</v>
      </c>
      <c r="G8" s="178">
        <v>3009.2639999999997</v>
      </c>
      <c r="H8" s="146">
        <v>1400.2039999999997</v>
      </c>
    </row>
    <row r="9" spans="1:8" x14ac:dyDescent="0.2">
      <c r="A9" s="400"/>
      <c r="B9" s="534" t="s">
        <v>566</v>
      </c>
      <c r="C9" s="144">
        <v>15.625</v>
      </c>
      <c r="D9" s="144">
        <v>36.371000000000002</v>
      </c>
      <c r="E9" s="179">
        <v>20.746000000000002</v>
      </c>
      <c r="F9" s="144">
        <v>254.30700000000002</v>
      </c>
      <c r="G9" s="96">
        <v>70.740000000000009</v>
      </c>
      <c r="H9" s="179">
        <v>-183.56700000000001</v>
      </c>
    </row>
    <row r="10" spans="1:8" x14ac:dyDescent="0.2">
      <c r="A10" s="400"/>
      <c r="B10" s="534" t="s">
        <v>202</v>
      </c>
      <c r="C10" s="144">
        <v>0</v>
      </c>
      <c r="D10" s="141">
        <v>8.5830000000000002</v>
      </c>
      <c r="E10" s="179">
        <v>8.5830000000000002</v>
      </c>
      <c r="F10" s="144">
        <v>49.808999999999997</v>
      </c>
      <c r="G10" s="141">
        <v>335.66</v>
      </c>
      <c r="H10" s="179">
        <v>285.851</v>
      </c>
    </row>
    <row r="11" spans="1:8" x14ac:dyDescent="0.2">
      <c r="A11" s="400"/>
      <c r="B11" s="653" t="s">
        <v>232</v>
      </c>
      <c r="C11" s="144">
        <v>0</v>
      </c>
      <c r="D11" s="141">
        <v>3.820999999999998</v>
      </c>
      <c r="E11" s="179">
        <v>3.820999999999998</v>
      </c>
      <c r="F11" s="144">
        <v>0</v>
      </c>
      <c r="G11" s="141">
        <v>368.23200000000003</v>
      </c>
      <c r="H11" s="177">
        <v>368.23200000000003</v>
      </c>
    </row>
    <row r="12" spans="1:8" x14ac:dyDescent="0.2">
      <c r="A12" s="637" t="s">
        <v>458</v>
      </c>
      <c r="C12" s="146">
        <v>15.625</v>
      </c>
      <c r="D12" s="146">
        <v>48.774999999999999</v>
      </c>
      <c r="E12" s="146">
        <v>33.15</v>
      </c>
      <c r="F12" s="146">
        <v>304.11599999999999</v>
      </c>
      <c r="G12" s="146">
        <v>774.63200000000006</v>
      </c>
      <c r="H12" s="178">
        <v>470.51600000000008</v>
      </c>
    </row>
    <row r="13" spans="1:8" x14ac:dyDescent="0.2">
      <c r="A13" s="655"/>
      <c r="B13" s="654" t="s">
        <v>233</v>
      </c>
      <c r="C13" s="144">
        <v>114.02200000000001</v>
      </c>
      <c r="D13" s="141">
        <v>120.004</v>
      </c>
      <c r="E13" s="179">
        <v>5.9819999999999993</v>
      </c>
      <c r="F13" s="144">
        <v>897.05500000000018</v>
      </c>
      <c r="G13" s="141">
        <v>591.51900000000001</v>
      </c>
      <c r="H13" s="179">
        <v>-305.53600000000017</v>
      </c>
    </row>
    <row r="14" spans="1:8" x14ac:dyDescent="0.2">
      <c r="A14" s="400"/>
      <c r="B14" s="534" t="s">
        <v>234</v>
      </c>
      <c r="C14" s="144">
        <v>180.13200000000001</v>
      </c>
      <c r="D14" s="141">
        <v>329.65899999999999</v>
      </c>
      <c r="E14" s="179">
        <v>149.52699999999999</v>
      </c>
      <c r="F14" s="144">
        <v>829.24400000000014</v>
      </c>
      <c r="G14" s="141">
        <v>3138.7449999999999</v>
      </c>
      <c r="H14" s="179">
        <v>2309.5009999999997</v>
      </c>
    </row>
    <row r="15" spans="1:8" x14ac:dyDescent="0.2">
      <c r="A15" s="400"/>
      <c r="B15" s="534" t="s">
        <v>589</v>
      </c>
      <c r="C15" s="96">
        <v>140.893</v>
      </c>
      <c r="D15" s="144">
        <v>7.867</v>
      </c>
      <c r="E15" s="177">
        <v>-133.02600000000001</v>
      </c>
      <c r="F15" s="144">
        <v>1365.3210000000001</v>
      </c>
      <c r="G15" s="144">
        <v>664.91800000000001</v>
      </c>
      <c r="H15" s="177">
        <v>-700.40300000000013</v>
      </c>
    </row>
    <row r="16" spans="1:8" x14ac:dyDescent="0.2">
      <c r="A16" s="400"/>
      <c r="B16" s="534" t="s">
        <v>235</v>
      </c>
      <c r="C16" s="144">
        <v>52.463000000000001</v>
      </c>
      <c r="D16" s="141">
        <v>32.984999999999999</v>
      </c>
      <c r="E16" s="177">
        <v>-19.478000000000002</v>
      </c>
      <c r="F16" s="144">
        <v>486.48</v>
      </c>
      <c r="G16" s="141">
        <v>255.96799999999996</v>
      </c>
      <c r="H16" s="177">
        <v>-230.51200000000006</v>
      </c>
    </row>
    <row r="17" spans="1:8" x14ac:dyDescent="0.2">
      <c r="A17" s="400"/>
      <c r="B17" s="534" t="s">
        <v>206</v>
      </c>
      <c r="C17" s="144">
        <v>361.66800000000001</v>
      </c>
      <c r="D17" s="96">
        <v>60.164999999999999</v>
      </c>
      <c r="E17" s="696">
        <v>-301.50299999999999</v>
      </c>
      <c r="F17" s="144">
        <v>3197.9360000000011</v>
      </c>
      <c r="G17" s="141">
        <v>1258.5899999999999</v>
      </c>
      <c r="H17" s="177">
        <v>-1939.3460000000011</v>
      </c>
    </row>
    <row r="18" spans="1:8" x14ac:dyDescent="0.2">
      <c r="A18" s="400"/>
      <c r="B18" s="534" t="s">
        <v>545</v>
      </c>
      <c r="C18" s="144">
        <v>188.42099999999999</v>
      </c>
      <c r="D18" s="141">
        <v>51.82</v>
      </c>
      <c r="E18" s="692">
        <v>-136.601</v>
      </c>
      <c r="F18" s="144">
        <v>2114.0489999999995</v>
      </c>
      <c r="G18" s="141">
        <v>1052.9619999999998</v>
      </c>
      <c r="H18" s="177">
        <v>-1061.0869999999998</v>
      </c>
    </row>
    <row r="19" spans="1:8" x14ac:dyDescent="0.2">
      <c r="A19" s="400"/>
      <c r="B19" s="534" t="s">
        <v>236</v>
      </c>
      <c r="C19" s="144">
        <v>20.556999999999999</v>
      </c>
      <c r="D19" s="141">
        <v>209.70599999999999</v>
      </c>
      <c r="E19" s="177">
        <v>189.149</v>
      </c>
      <c r="F19" s="144">
        <v>406.46800000000002</v>
      </c>
      <c r="G19" s="141">
        <v>1981.0159999999996</v>
      </c>
      <c r="H19" s="177">
        <v>1574.5479999999995</v>
      </c>
    </row>
    <row r="20" spans="1:8" x14ac:dyDescent="0.2">
      <c r="A20" s="400"/>
      <c r="B20" s="534" t="s">
        <v>208</v>
      </c>
      <c r="C20" s="96">
        <v>12.731</v>
      </c>
      <c r="D20" s="141">
        <v>83.989000000000004</v>
      </c>
      <c r="E20" s="177">
        <v>71.25800000000001</v>
      </c>
      <c r="F20" s="144">
        <v>408.13600000000002</v>
      </c>
      <c r="G20" s="141">
        <v>403.14800000000002</v>
      </c>
      <c r="H20" s="177">
        <v>-4.9879999999999995</v>
      </c>
    </row>
    <row r="21" spans="1:8" x14ac:dyDescent="0.2">
      <c r="A21" s="400"/>
      <c r="B21" s="534" t="s">
        <v>209</v>
      </c>
      <c r="C21" s="144">
        <v>0</v>
      </c>
      <c r="D21" s="144">
        <v>0</v>
      </c>
      <c r="E21" s="177">
        <v>0</v>
      </c>
      <c r="F21" s="144">
        <v>136.92699999999999</v>
      </c>
      <c r="G21" s="144">
        <v>0</v>
      </c>
      <c r="H21" s="177">
        <v>-136.92699999999999</v>
      </c>
    </row>
    <row r="22" spans="1:8" x14ac:dyDescent="0.2">
      <c r="A22" s="400"/>
      <c r="B22" s="534" t="s">
        <v>237</v>
      </c>
      <c r="C22" s="144">
        <v>67.849999999999994</v>
      </c>
      <c r="D22" s="96">
        <v>4.2329999999999997</v>
      </c>
      <c r="E22" s="696">
        <v>-63.616999999999997</v>
      </c>
      <c r="F22" s="144">
        <v>741.42600000000004</v>
      </c>
      <c r="G22" s="96">
        <v>30.876000000000001</v>
      </c>
      <c r="H22" s="177">
        <v>-710.55000000000007</v>
      </c>
    </row>
    <row r="23" spans="1:8" x14ac:dyDescent="0.2">
      <c r="A23" s="400"/>
      <c r="B23" s="534" t="s">
        <v>238</v>
      </c>
      <c r="C23" s="96">
        <v>106.801</v>
      </c>
      <c r="D23" s="96">
        <v>22.704999999999998</v>
      </c>
      <c r="E23" s="696">
        <v>-84.096000000000004</v>
      </c>
      <c r="F23" s="144">
        <v>690.03700000000003</v>
      </c>
      <c r="G23" s="141">
        <v>457.09199999999998</v>
      </c>
      <c r="H23" s="177">
        <v>-232.94500000000005</v>
      </c>
    </row>
    <row r="24" spans="1:8" x14ac:dyDescent="0.2">
      <c r="A24" s="400"/>
      <c r="B24" s="656" t="s">
        <v>239</v>
      </c>
      <c r="C24" s="144">
        <v>96.911000000000058</v>
      </c>
      <c r="D24" s="141">
        <v>277.9629999999994</v>
      </c>
      <c r="E24" s="177">
        <v>181.05199999999934</v>
      </c>
      <c r="F24" s="144">
        <v>1313.5200000000004</v>
      </c>
      <c r="G24" s="141">
        <v>1775.7630000000008</v>
      </c>
      <c r="H24" s="177">
        <v>462.24300000000039</v>
      </c>
    </row>
    <row r="25" spans="1:8" x14ac:dyDescent="0.2">
      <c r="A25" s="637" t="s">
        <v>442</v>
      </c>
      <c r="C25" s="146">
        <v>1342.4490000000001</v>
      </c>
      <c r="D25" s="146">
        <v>1201.0959999999995</v>
      </c>
      <c r="E25" s="178">
        <v>-141.35300000000052</v>
      </c>
      <c r="F25" s="146">
        <v>12586.599000000002</v>
      </c>
      <c r="G25" s="146">
        <v>11610.597</v>
      </c>
      <c r="H25" s="178">
        <v>-976.00200000000223</v>
      </c>
    </row>
    <row r="26" spans="1:8" x14ac:dyDescent="0.2">
      <c r="A26" s="655"/>
      <c r="B26" s="654" t="s">
        <v>210</v>
      </c>
      <c r="C26" s="144">
        <v>32.889000000000003</v>
      </c>
      <c r="D26" s="141">
        <v>0</v>
      </c>
      <c r="E26" s="179">
        <v>-32.889000000000003</v>
      </c>
      <c r="F26" s="144">
        <v>331.41200000000003</v>
      </c>
      <c r="G26" s="141">
        <v>55.347999999999999</v>
      </c>
      <c r="H26" s="179">
        <v>-276.06400000000002</v>
      </c>
    </row>
    <row r="27" spans="1:8" x14ac:dyDescent="0.2">
      <c r="A27" s="401"/>
      <c r="B27" s="534" t="s">
        <v>650</v>
      </c>
      <c r="C27" s="144">
        <v>0</v>
      </c>
      <c r="D27" s="144">
        <v>0</v>
      </c>
      <c r="E27" s="177">
        <v>0</v>
      </c>
      <c r="F27" s="144">
        <v>0</v>
      </c>
      <c r="G27" s="144">
        <v>94.501000000000005</v>
      </c>
      <c r="H27" s="177">
        <v>94.501000000000005</v>
      </c>
    </row>
    <row r="28" spans="1:8" x14ac:dyDescent="0.2">
      <c r="A28" s="401"/>
      <c r="B28" s="534" t="s">
        <v>240</v>
      </c>
      <c r="C28" s="144">
        <v>0</v>
      </c>
      <c r="D28" s="96">
        <v>7.5999999999999998E-2</v>
      </c>
      <c r="E28" s="696">
        <v>7.5999999999999998E-2</v>
      </c>
      <c r="F28" s="144">
        <v>270.27699999999999</v>
      </c>
      <c r="G28" s="96">
        <v>9.7289999999999992</v>
      </c>
      <c r="H28" s="177">
        <v>-260.548</v>
      </c>
    </row>
    <row r="29" spans="1:8" x14ac:dyDescent="0.2">
      <c r="A29" s="401"/>
      <c r="B29" s="534" t="s">
        <v>537</v>
      </c>
      <c r="C29" s="144">
        <v>0</v>
      </c>
      <c r="D29" s="96">
        <v>0.40100000000000002</v>
      </c>
      <c r="E29" s="696">
        <v>0.40100000000000002</v>
      </c>
      <c r="F29" s="144">
        <v>0</v>
      </c>
      <c r="G29" s="144">
        <v>152.54700000000003</v>
      </c>
      <c r="H29" s="177">
        <v>152.54700000000003</v>
      </c>
    </row>
    <row r="30" spans="1:8" x14ac:dyDescent="0.2">
      <c r="A30" s="401"/>
      <c r="B30" s="656" t="s">
        <v>521</v>
      </c>
      <c r="C30" s="144">
        <v>5.2339999999999947</v>
      </c>
      <c r="D30" s="141">
        <v>0.91300000000000003</v>
      </c>
      <c r="E30" s="177">
        <v>-4.3209999999999944</v>
      </c>
      <c r="F30" s="144">
        <v>516.22900000000004</v>
      </c>
      <c r="G30" s="141">
        <v>44.41700000000003</v>
      </c>
      <c r="H30" s="177">
        <v>-471.81200000000001</v>
      </c>
    </row>
    <row r="31" spans="1:8" x14ac:dyDescent="0.2">
      <c r="A31" s="637" t="s">
        <v>340</v>
      </c>
      <c r="C31" s="146">
        <v>38.122999999999998</v>
      </c>
      <c r="D31" s="146">
        <v>1.3900000000000001</v>
      </c>
      <c r="E31" s="178">
        <v>-36.732999999999997</v>
      </c>
      <c r="F31" s="146">
        <v>1117.9180000000001</v>
      </c>
      <c r="G31" s="146">
        <v>356.54200000000003</v>
      </c>
      <c r="H31" s="178">
        <v>-761.37600000000009</v>
      </c>
    </row>
    <row r="32" spans="1:8" x14ac:dyDescent="0.2">
      <c r="A32" s="655"/>
      <c r="B32" s="654" t="s">
        <v>213</v>
      </c>
      <c r="C32" s="144">
        <v>40.726999999999997</v>
      </c>
      <c r="D32" s="141">
        <v>0</v>
      </c>
      <c r="E32" s="179">
        <v>-40.726999999999997</v>
      </c>
      <c r="F32" s="144">
        <v>511.06199999999995</v>
      </c>
      <c r="G32" s="141">
        <v>0</v>
      </c>
      <c r="H32" s="179">
        <v>-511.06199999999995</v>
      </c>
    </row>
    <row r="33" spans="1:8" x14ac:dyDescent="0.2">
      <c r="A33" s="401"/>
      <c r="B33" s="534" t="s">
        <v>216</v>
      </c>
      <c r="C33" s="144">
        <v>0</v>
      </c>
      <c r="D33" s="96">
        <v>0.02</v>
      </c>
      <c r="E33" s="696">
        <v>0.02</v>
      </c>
      <c r="F33" s="144">
        <v>290.54599999999999</v>
      </c>
      <c r="G33" s="144">
        <v>9.004999999999999</v>
      </c>
      <c r="H33" s="177">
        <v>-281.541</v>
      </c>
    </row>
    <row r="34" spans="1:8" x14ac:dyDescent="0.2">
      <c r="A34" s="401"/>
      <c r="B34" s="534" t="s">
        <v>241</v>
      </c>
      <c r="C34" s="96">
        <v>4.0000000000000001E-3</v>
      </c>
      <c r="D34" s="144">
        <v>143.22</v>
      </c>
      <c r="E34" s="177">
        <v>143.21600000000001</v>
      </c>
      <c r="F34" s="144">
        <v>80.542999999999992</v>
      </c>
      <c r="G34" s="144">
        <v>2743.2289999999994</v>
      </c>
      <c r="H34" s="177">
        <v>2662.6859999999992</v>
      </c>
    </row>
    <row r="35" spans="1:8" x14ac:dyDescent="0.2">
      <c r="A35" s="401"/>
      <c r="B35" s="534" t="s">
        <v>218</v>
      </c>
      <c r="C35" s="144">
        <v>0</v>
      </c>
      <c r="D35" s="96">
        <v>55.686999999999998</v>
      </c>
      <c r="E35" s="696">
        <v>55.686999999999998</v>
      </c>
      <c r="F35" s="144">
        <v>0</v>
      </c>
      <c r="G35" s="144">
        <v>485.89600000000002</v>
      </c>
      <c r="H35" s="177">
        <v>485.89600000000002</v>
      </c>
    </row>
    <row r="36" spans="1:8" x14ac:dyDescent="0.2">
      <c r="A36" s="401"/>
      <c r="B36" s="656" t="s">
        <v>219</v>
      </c>
      <c r="C36" s="144">
        <v>0</v>
      </c>
      <c r="D36" s="144">
        <v>149.86300000000006</v>
      </c>
      <c r="E36" s="177">
        <v>149.86300000000006</v>
      </c>
      <c r="F36" s="144">
        <v>36.340000000000146</v>
      </c>
      <c r="G36" s="144">
        <v>742.26399999999967</v>
      </c>
      <c r="H36" s="177">
        <v>705.92399999999952</v>
      </c>
    </row>
    <row r="37" spans="1:8" x14ac:dyDescent="0.2">
      <c r="A37" s="637" t="s">
        <v>443</v>
      </c>
      <c r="C37" s="146">
        <v>40.730999999999995</v>
      </c>
      <c r="D37" s="146">
        <v>348.79000000000008</v>
      </c>
      <c r="E37" s="178">
        <v>308.05900000000008</v>
      </c>
      <c r="F37" s="146">
        <v>918.4910000000001</v>
      </c>
      <c r="G37" s="146">
        <v>3980.3939999999993</v>
      </c>
      <c r="H37" s="178">
        <v>3061.9029999999993</v>
      </c>
    </row>
    <row r="38" spans="1:8" x14ac:dyDescent="0.2">
      <c r="A38" s="655"/>
      <c r="B38" s="654" t="s">
        <v>538</v>
      </c>
      <c r="C38" s="144">
        <v>5.05</v>
      </c>
      <c r="D38" s="141">
        <v>3.677</v>
      </c>
      <c r="E38" s="179">
        <v>-1.3729999999999998</v>
      </c>
      <c r="F38" s="144">
        <v>335.93800000000005</v>
      </c>
      <c r="G38" s="141">
        <v>17.920000000000002</v>
      </c>
      <c r="H38" s="179">
        <v>-318.01800000000003</v>
      </c>
    </row>
    <row r="39" spans="1:8" x14ac:dyDescent="0.2">
      <c r="A39" s="401"/>
      <c r="B39" s="534" t="s">
        <v>654</v>
      </c>
      <c r="C39" s="144">
        <v>0</v>
      </c>
      <c r="D39" s="96">
        <v>7.0000000000000001E-3</v>
      </c>
      <c r="E39" s="696">
        <v>7.0000000000000001E-3</v>
      </c>
      <c r="F39" s="406">
        <v>244.30300000000003</v>
      </c>
      <c r="G39" s="96">
        <v>6.9000000000000006E-2</v>
      </c>
      <c r="H39" s="177">
        <v>-244.23400000000004</v>
      </c>
    </row>
    <row r="40" spans="1:8" x14ac:dyDescent="0.2">
      <c r="A40" s="401"/>
      <c r="B40" s="534" t="s">
        <v>623</v>
      </c>
      <c r="C40" s="144">
        <v>71.528999999999996</v>
      </c>
      <c r="D40" s="96">
        <v>0.14899999999999999</v>
      </c>
      <c r="E40" s="179">
        <v>-71.38</v>
      </c>
      <c r="F40" s="144">
        <v>632.1450000000001</v>
      </c>
      <c r="G40" s="144">
        <v>65.653999999999996</v>
      </c>
      <c r="H40" s="177">
        <v>-566.4910000000001</v>
      </c>
    </row>
    <row r="41" spans="1:8" x14ac:dyDescent="0.2">
      <c r="A41" s="401"/>
      <c r="B41" s="534" t="s">
        <v>617</v>
      </c>
      <c r="C41" s="144">
        <v>0</v>
      </c>
      <c r="D41" s="141">
        <v>0</v>
      </c>
      <c r="E41" s="177">
        <v>0</v>
      </c>
      <c r="F41" s="406">
        <v>0</v>
      </c>
      <c r="G41" s="144">
        <v>60.198</v>
      </c>
      <c r="H41" s="177">
        <v>60.198</v>
      </c>
    </row>
    <row r="42" spans="1:8" x14ac:dyDescent="0.2">
      <c r="A42" s="401"/>
      <c r="B42" s="534" t="s">
        <v>619</v>
      </c>
      <c r="C42" s="144">
        <v>99.924000000000007</v>
      </c>
      <c r="D42" s="96">
        <v>4.0000000000000001E-3</v>
      </c>
      <c r="E42" s="177">
        <v>-99.92</v>
      </c>
      <c r="F42" s="144">
        <v>457.83300000000008</v>
      </c>
      <c r="G42" s="144">
        <v>205.27500000000001</v>
      </c>
      <c r="H42" s="177">
        <v>-252.55800000000008</v>
      </c>
    </row>
    <row r="43" spans="1:8" x14ac:dyDescent="0.2">
      <c r="A43" s="401"/>
      <c r="B43" s="656" t="s">
        <v>242</v>
      </c>
      <c r="C43" s="144">
        <v>30.795000000000016</v>
      </c>
      <c r="D43" s="96">
        <v>0.12699999999999978</v>
      </c>
      <c r="E43" s="696">
        <v>-30.668000000000017</v>
      </c>
      <c r="F43" s="406">
        <v>293.18499999999995</v>
      </c>
      <c r="G43" s="144">
        <v>0.73700000000002319</v>
      </c>
      <c r="H43" s="179">
        <v>-292.44799999999992</v>
      </c>
    </row>
    <row r="44" spans="1:8" x14ac:dyDescent="0.2">
      <c r="A44" s="487" t="s">
        <v>459</v>
      </c>
      <c r="B44" s="477"/>
      <c r="C44" s="146">
        <v>207.298</v>
      </c>
      <c r="D44" s="737">
        <v>3.964</v>
      </c>
      <c r="E44" s="178">
        <v>-203.334</v>
      </c>
      <c r="F44" s="146">
        <v>1963.4040000000002</v>
      </c>
      <c r="G44" s="146">
        <v>349.85300000000001</v>
      </c>
      <c r="H44" s="178">
        <v>-1613.5510000000002</v>
      </c>
    </row>
    <row r="45" spans="1:8" x14ac:dyDescent="0.2">
      <c r="A45" s="150" t="s">
        <v>114</v>
      </c>
      <c r="B45" s="150"/>
      <c r="C45" s="150">
        <v>1729.6909999999993</v>
      </c>
      <c r="D45" s="180">
        <v>1736.5379999999986</v>
      </c>
      <c r="E45" s="150">
        <v>6.8469999999992979</v>
      </c>
      <c r="F45" s="150">
        <v>18499.588000000003</v>
      </c>
      <c r="G45" s="180">
        <v>20081.282000000003</v>
      </c>
      <c r="H45" s="150">
        <v>1581.6939999999995</v>
      </c>
    </row>
    <row r="46" spans="1:8" x14ac:dyDescent="0.2">
      <c r="A46" s="227" t="s">
        <v>444</v>
      </c>
      <c r="B46" s="152"/>
      <c r="C46" s="152">
        <v>73.616</v>
      </c>
      <c r="D46" s="712">
        <v>3.13</v>
      </c>
      <c r="E46" s="152">
        <v>-70.486000000000004</v>
      </c>
      <c r="F46" s="152">
        <v>1687.8820000000003</v>
      </c>
      <c r="G46" s="152">
        <v>156.22000000000003</v>
      </c>
      <c r="H46" s="152">
        <v>-1531.6620000000003</v>
      </c>
    </row>
    <row r="47" spans="1:8" x14ac:dyDescent="0.2">
      <c r="A47" s="227" t="s">
        <v>445</v>
      </c>
      <c r="B47" s="152"/>
      <c r="C47" s="152">
        <v>1656.0749999999994</v>
      </c>
      <c r="D47" s="706">
        <v>1733.4079999999985</v>
      </c>
      <c r="E47" s="152">
        <v>77.332999999999174</v>
      </c>
      <c r="F47" s="152">
        <v>16811.706000000002</v>
      </c>
      <c r="G47" s="152">
        <v>19925.062000000002</v>
      </c>
      <c r="H47" s="152">
        <v>3113.3559999999998</v>
      </c>
    </row>
    <row r="48" spans="1:8" x14ac:dyDescent="0.2">
      <c r="A48" s="481" t="s">
        <v>446</v>
      </c>
      <c r="B48" s="154"/>
      <c r="C48" s="154">
        <v>1256.028</v>
      </c>
      <c r="D48" s="154">
        <v>1115.7699999999998</v>
      </c>
      <c r="E48" s="154">
        <v>-140.25800000000027</v>
      </c>
      <c r="F48" s="154">
        <v>12089.197000000002</v>
      </c>
      <c r="G48" s="154">
        <v>12760.916999999998</v>
      </c>
      <c r="H48" s="154">
        <v>671.71999999999571</v>
      </c>
    </row>
    <row r="49" spans="1:147" x14ac:dyDescent="0.2">
      <c r="A49" s="481" t="s">
        <v>447</v>
      </c>
      <c r="B49" s="154"/>
      <c r="C49" s="154">
        <v>473.66299999999933</v>
      </c>
      <c r="D49" s="154">
        <v>620.76799999999889</v>
      </c>
      <c r="E49" s="154">
        <v>147.10499999999956</v>
      </c>
      <c r="F49" s="154">
        <v>6410.3910000000014</v>
      </c>
      <c r="G49" s="154">
        <v>7320.3650000000052</v>
      </c>
      <c r="H49" s="154">
        <v>909.9740000000038</v>
      </c>
    </row>
    <row r="50" spans="1:147" x14ac:dyDescent="0.2">
      <c r="A50" s="482" t="s">
        <v>448</v>
      </c>
      <c r="B50" s="479"/>
      <c r="C50" s="479">
        <v>989.39200000000005</v>
      </c>
      <c r="D50" s="467">
        <v>1012.756</v>
      </c>
      <c r="E50" s="480">
        <v>23.363999999999919</v>
      </c>
      <c r="F50" s="480">
        <v>9069.2090000000007</v>
      </c>
      <c r="G50" s="480">
        <v>9644.8009999999995</v>
      </c>
      <c r="H50" s="480">
        <v>575.59199999999873</v>
      </c>
    </row>
    <row r="51" spans="1:147" x14ac:dyDescent="0.2">
      <c r="B51" s="84"/>
      <c r="C51" s="84"/>
      <c r="D51" s="84"/>
      <c r="E51" s="84"/>
      <c r="F51" s="84"/>
      <c r="G51" s="84"/>
      <c r="H51" s="161" t="s">
        <v>220</v>
      </c>
    </row>
    <row r="52" spans="1:147" x14ac:dyDescent="0.2">
      <c r="A52" s="429" t="s">
        <v>531</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3" priority="62" operator="between">
      <formula>0</formula>
      <formula>0.49</formula>
    </cfRule>
    <cfRule type="cellIs" dxfId="122" priority="61" operator="between">
      <formula>0</formula>
      <formula>0.5</formula>
    </cfRule>
  </conditionalFormatting>
  <conditionalFormatting sqref="C20">
    <cfRule type="cellIs" dxfId="121" priority="19" operator="between">
      <formula>0</formula>
      <formula>0.5</formula>
    </cfRule>
    <cfRule type="cellIs" dxfId="120" priority="20" operator="between">
      <formula>0</formula>
      <formula>0.49</formula>
    </cfRule>
  </conditionalFormatting>
  <conditionalFormatting sqref="C23">
    <cfRule type="cellIs" dxfId="119" priority="122" operator="between">
      <formula>0</formula>
      <formula>0.49</formula>
    </cfRule>
    <cfRule type="cellIs" dxfId="118" priority="121" operator="between">
      <formula>0</formula>
      <formula>0.5</formula>
    </cfRule>
  </conditionalFormatting>
  <conditionalFormatting sqref="C34">
    <cfRule type="cellIs" dxfId="117" priority="27" operator="between">
      <formula>0</formula>
      <formula>0.5</formula>
    </cfRule>
    <cfRule type="cellIs" dxfId="116" priority="28" operator="between">
      <formula>0</formula>
      <formula>0.49</formula>
    </cfRule>
  </conditionalFormatting>
  <conditionalFormatting sqref="D40">
    <cfRule type="cellIs" dxfId="115" priority="5" operator="between">
      <formula>0</formula>
      <formula>0.5</formula>
    </cfRule>
    <cfRule type="cellIs" dxfId="114" priority="6" operator="between">
      <formula>0</formula>
      <formula>0.49</formula>
    </cfRule>
  </conditionalFormatting>
  <conditionalFormatting sqref="D42:D44">
    <cfRule type="cellIs" dxfId="113" priority="3" operator="between">
      <formula>0</formula>
      <formula>0.5</formula>
    </cfRule>
    <cfRule type="cellIs" dxfId="112" priority="4" operator="between">
      <formula>0</formula>
      <formula>0.49</formula>
    </cfRule>
  </conditionalFormatting>
  <conditionalFormatting sqref="D7:E7">
    <cfRule type="cellIs" dxfId="111" priority="25" operator="between">
      <formula>0</formula>
      <formula>0.5</formula>
    </cfRule>
    <cfRule type="cellIs" dxfId="110" priority="26" operator="between">
      <formula>0</formula>
      <formula>0.49</formula>
    </cfRule>
  </conditionalFormatting>
  <conditionalFormatting sqref="D17:E17">
    <cfRule type="cellIs" dxfId="109" priority="90" operator="between">
      <formula>0</formula>
      <formula>0.49</formula>
    </cfRule>
    <cfRule type="cellIs" dxfId="108" priority="89" operator="between">
      <formula>0</formula>
      <formula>0.5</formula>
    </cfRule>
  </conditionalFormatting>
  <conditionalFormatting sqref="D22:E23">
    <cfRule type="cellIs" dxfId="107" priority="29" operator="between">
      <formula>0</formula>
      <formula>0.5</formula>
    </cfRule>
    <cfRule type="cellIs" dxfId="106" priority="30" operator="between">
      <formula>0</formula>
      <formula>0.49</formula>
    </cfRule>
  </conditionalFormatting>
  <conditionalFormatting sqref="D28:E29">
    <cfRule type="cellIs" dxfId="105" priority="12" operator="between">
      <formula>0</formula>
      <formula>0.49</formula>
    </cfRule>
    <cfRule type="cellIs" dxfId="104" priority="11" operator="between">
      <formula>0</formula>
      <formula>0.5</formula>
    </cfRule>
  </conditionalFormatting>
  <conditionalFormatting sqref="D33:E33">
    <cfRule type="cellIs" dxfId="103" priority="10" operator="between">
      <formula>0</formula>
      <formula>0.49</formula>
    </cfRule>
    <cfRule type="cellIs" dxfId="102" priority="9" operator="between">
      <formula>0</formula>
      <formula>0.5</formula>
    </cfRule>
  </conditionalFormatting>
  <conditionalFormatting sqref="D35:E35">
    <cfRule type="cellIs" dxfId="101" priority="65" operator="between">
      <formula>0</formula>
      <formula>0.5</formula>
    </cfRule>
    <cfRule type="cellIs" dxfId="100" priority="66" operator="between">
      <formula>0</formula>
      <formula>0.49</formula>
    </cfRule>
  </conditionalFormatting>
  <conditionalFormatting sqref="D39:E39">
    <cfRule type="cellIs" dxfId="99" priority="7" operator="between">
      <formula>0</formula>
      <formula>0.5</formula>
    </cfRule>
    <cfRule type="cellIs" dxfId="98" priority="8" operator="between">
      <formula>0</formula>
      <formula>0.49</formula>
    </cfRule>
  </conditionalFormatting>
  <conditionalFormatting sqref="E18">
    <cfRule type="cellIs" dxfId="97" priority="97" operator="between">
      <formula>0</formula>
      <formula>0.5</formula>
    </cfRule>
    <cfRule type="cellIs" dxfId="96" priority="98" operator="between">
      <formula>0</formula>
      <formula>0.49</formula>
    </cfRule>
  </conditionalFormatting>
  <conditionalFormatting sqref="E43">
    <cfRule type="cellIs" dxfId="95" priority="81" operator="between">
      <formula>0</formula>
      <formula>0.5</formula>
    </cfRule>
    <cfRule type="cellIs" dxfId="94" priority="82" operator="between">
      <formula>0</formula>
      <formula>0.49</formula>
    </cfRule>
  </conditionalFormatting>
  <conditionalFormatting sqref="G9">
    <cfRule type="cellIs" dxfId="93" priority="109" operator="between">
      <formula>0</formula>
      <formula>0.5</formula>
    </cfRule>
    <cfRule type="cellIs" dxfId="92" priority="110" operator="between">
      <formula>0</formula>
      <formula>0.49</formula>
    </cfRule>
  </conditionalFormatting>
  <conditionalFormatting sqref="G22">
    <cfRule type="cellIs" dxfId="91" priority="79" operator="between">
      <formula>0</formula>
      <formula>0.5</formula>
    </cfRule>
    <cfRule type="cellIs" dxfId="90" priority="80" operator="between">
      <formula>0</formula>
      <formula>0.49</formula>
    </cfRule>
  </conditionalFormatting>
  <conditionalFormatting sqref="G28">
    <cfRule type="cellIs" dxfId="89" priority="117" operator="between">
      <formula>0</formula>
      <formula>0.5</formula>
    </cfRule>
    <cfRule type="cellIs" dxfId="88" priority="118" operator="between">
      <formula>0</formula>
      <formula>0.49</formula>
    </cfRule>
  </conditionalFormatting>
  <conditionalFormatting sqref="G39">
    <cfRule type="cellIs" dxfId="87" priority="2" operator="between">
      <formula>0</formula>
      <formula>0.49</formula>
    </cfRule>
    <cfRule type="cellIs" dxfId="86" priority="1"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0">
        <f>INDICE!A3</f>
        <v>45231</v>
      </c>
      <c r="C3" s="781"/>
      <c r="D3" s="781" t="s">
        <v>115</v>
      </c>
      <c r="E3" s="781"/>
      <c r="F3" s="781" t="s">
        <v>116</v>
      </c>
      <c r="G3" s="781"/>
      <c r="H3" s="781"/>
    </row>
    <row r="4" spans="1:8" x14ac:dyDescent="0.2">
      <c r="A4" s="66"/>
      <c r="B4" s="82" t="s">
        <v>47</v>
      </c>
      <c r="C4" s="82" t="s">
        <v>449</v>
      </c>
      <c r="D4" s="82" t="s">
        <v>47</v>
      </c>
      <c r="E4" s="82" t="s">
        <v>449</v>
      </c>
      <c r="F4" s="82" t="s">
        <v>47</v>
      </c>
      <c r="G4" s="83" t="s">
        <v>449</v>
      </c>
      <c r="H4" s="83" t="s">
        <v>121</v>
      </c>
    </row>
    <row r="5" spans="1:8" x14ac:dyDescent="0.2">
      <c r="A5" s="1" t="s">
        <v>584</v>
      </c>
      <c r="B5" s="584">
        <v>0</v>
      </c>
      <c r="C5" s="187" t="s">
        <v>142</v>
      </c>
      <c r="D5" s="668">
        <v>0</v>
      </c>
      <c r="E5" s="668">
        <v>0</v>
      </c>
      <c r="F5" s="668">
        <v>0</v>
      </c>
      <c r="G5" s="668">
        <v>0</v>
      </c>
      <c r="H5" s="584">
        <v>0</v>
      </c>
    </row>
    <row r="6" spans="1:8" x14ac:dyDescent="0.2">
      <c r="A6" s="1" t="s">
        <v>244</v>
      </c>
      <c r="B6" s="584">
        <v>0</v>
      </c>
      <c r="C6" s="73" t="s">
        <v>142</v>
      </c>
      <c r="D6" s="668">
        <v>0</v>
      </c>
      <c r="E6" s="668">
        <v>0</v>
      </c>
      <c r="F6" s="668">
        <v>0</v>
      </c>
      <c r="G6" s="668">
        <v>0</v>
      </c>
      <c r="H6" s="584">
        <v>0</v>
      </c>
    </row>
    <row r="7" spans="1:8" x14ac:dyDescent="0.2">
      <c r="A7" s="1" t="s">
        <v>245</v>
      </c>
      <c r="B7" s="584">
        <v>0</v>
      </c>
      <c r="C7" s="73" t="s">
        <v>142</v>
      </c>
      <c r="D7" s="668">
        <v>0</v>
      </c>
      <c r="E7" s="668">
        <v>0</v>
      </c>
      <c r="F7" s="668">
        <v>0</v>
      </c>
      <c r="G7" s="668">
        <v>0</v>
      </c>
      <c r="H7" s="584">
        <v>0</v>
      </c>
    </row>
    <row r="8" spans="1:8" x14ac:dyDescent="0.2">
      <c r="A8" t="s">
        <v>603</v>
      </c>
      <c r="B8" s="584">
        <v>1.7000000000000001E-2</v>
      </c>
      <c r="C8" s="73">
        <v>-82.291666666666657</v>
      </c>
      <c r="D8" s="95">
        <v>0.53400000000000003</v>
      </c>
      <c r="E8" s="187">
        <v>-35.302527320749235</v>
      </c>
      <c r="F8" s="95">
        <v>1.5203800000000001</v>
      </c>
      <c r="G8" s="187">
        <v>69.047566101091874</v>
      </c>
      <c r="H8" s="475">
        <v>100</v>
      </c>
    </row>
    <row r="9" spans="1:8" x14ac:dyDescent="0.2">
      <c r="A9" s="189" t="s">
        <v>246</v>
      </c>
      <c r="B9" s="715">
        <v>1.7000000000000001E-2</v>
      </c>
      <c r="C9" s="734">
        <v>-82.291666666666657</v>
      </c>
      <c r="D9" s="715">
        <v>0.53400000000000003</v>
      </c>
      <c r="E9" s="189">
        <v>-35.302527320749235</v>
      </c>
      <c r="F9" s="188">
        <v>1.5203800000000001</v>
      </c>
      <c r="G9" s="189">
        <v>69.047566101091874</v>
      </c>
      <c r="H9" s="189">
        <v>100</v>
      </c>
    </row>
    <row r="10" spans="1:8" x14ac:dyDescent="0.2">
      <c r="A10" s="558" t="s">
        <v>247</v>
      </c>
      <c r="B10" s="686">
        <f>B9/'Consumo PP'!B11*100</f>
        <v>3.4907677529708676E-4</v>
      </c>
      <c r="C10" s="623"/>
      <c r="D10" s="686">
        <f>D9/'Consumo PP'!D11*100</f>
        <v>1.027289011595449E-3</v>
      </c>
      <c r="E10" s="623"/>
      <c r="F10" s="686">
        <f>F9/'Consumo PP'!F11*100</f>
        <v>2.6649189273132722E-3</v>
      </c>
      <c r="G10" s="558"/>
      <c r="H10" s="622"/>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6"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5" priority="9" operator="between">
      <formula>0.00001</formula>
      <formula>0.499</formula>
    </cfRule>
  </conditionalFormatting>
  <conditionalFormatting sqref="G5:H7">
    <cfRule type="cellIs" dxfId="8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1"/>
      <c r="C1" s="1"/>
      <c r="D1" s="1"/>
      <c r="E1" s="1"/>
      <c r="F1" s="1"/>
      <c r="G1" s="1"/>
    </row>
    <row r="2" spans="1:7" x14ac:dyDescent="0.2">
      <c r="A2" s="1"/>
      <c r="B2" s="1"/>
      <c r="C2" s="1"/>
      <c r="D2" s="1"/>
      <c r="E2" s="1"/>
      <c r="F2" s="1"/>
      <c r="G2" s="55" t="s">
        <v>151</v>
      </c>
    </row>
    <row r="3" spans="1:7" x14ac:dyDescent="0.2">
      <c r="A3" s="56"/>
      <c r="B3" s="783">
        <f>INDICE!A3</f>
        <v>45231</v>
      </c>
      <c r="C3" s="783"/>
      <c r="D3" s="782" t="s">
        <v>115</v>
      </c>
      <c r="E3" s="782"/>
      <c r="F3" s="782" t="s">
        <v>116</v>
      </c>
      <c r="G3" s="782"/>
    </row>
    <row r="4" spans="1:7" x14ac:dyDescent="0.2">
      <c r="A4" s="66"/>
      <c r="B4" s="611" t="s">
        <v>47</v>
      </c>
      <c r="C4" s="197" t="s">
        <v>449</v>
      </c>
      <c r="D4" s="611" t="s">
        <v>47</v>
      </c>
      <c r="E4" s="197" t="s">
        <v>449</v>
      </c>
      <c r="F4" s="611" t="s">
        <v>47</v>
      </c>
      <c r="G4" s="197" t="s">
        <v>449</v>
      </c>
    </row>
    <row r="5" spans="1:7" ht="15" x14ac:dyDescent="0.25">
      <c r="A5" s="416" t="s">
        <v>114</v>
      </c>
      <c r="B5" s="419">
        <v>5104.0290000000005</v>
      </c>
      <c r="C5" s="417">
        <v>5.6593465967077847</v>
      </c>
      <c r="D5" s="418">
        <v>56886.058999999994</v>
      </c>
      <c r="E5" s="417">
        <v>-2.1755959129575264</v>
      </c>
      <c r="F5" s="420">
        <v>62623.097999999998</v>
      </c>
      <c r="G5" s="417">
        <v>-1.6347427875774823</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80">
        <f>INDICE!A3</f>
        <v>45231</v>
      </c>
      <c r="C3" s="781"/>
      <c r="D3" s="781" t="s">
        <v>115</v>
      </c>
      <c r="E3" s="781"/>
      <c r="F3" s="781" t="s">
        <v>116</v>
      </c>
      <c r="G3" s="781"/>
      <c r="H3" s="781"/>
    </row>
    <row r="4" spans="1:8" x14ac:dyDescent="0.2">
      <c r="A4" s="66"/>
      <c r="B4" s="63" t="s">
        <v>47</v>
      </c>
      <c r="C4" s="63" t="s">
        <v>421</v>
      </c>
      <c r="D4" s="63" t="s">
        <v>47</v>
      </c>
      <c r="E4" s="63" t="s">
        <v>421</v>
      </c>
      <c r="F4" s="63" t="s">
        <v>47</v>
      </c>
      <c r="G4" s="64" t="s">
        <v>421</v>
      </c>
      <c r="H4" s="64" t="s">
        <v>121</v>
      </c>
    </row>
    <row r="5" spans="1:8" x14ac:dyDescent="0.2">
      <c r="A5" s="3" t="s">
        <v>513</v>
      </c>
      <c r="B5" s="302">
        <v>149.78200000000001</v>
      </c>
      <c r="C5" s="72">
        <v>79.150071166289919</v>
      </c>
      <c r="D5" s="71">
        <v>1039.396</v>
      </c>
      <c r="E5" s="72">
        <v>-0.46683284319874824</v>
      </c>
      <c r="F5" s="71">
        <v>1130.4380000000001</v>
      </c>
      <c r="G5" s="72">
        <v>-4.3835424097683697</v>
      </c>
      <c r="H5" s="305">
        <v>1.8345329315910512</v>
      </c>
    </row>
    <row r="6" spans="1:8" x14ac:dyDescent="0.2">
      <c r="A6" s="3" t="s">
        <v>48</v>
      </c>
      <c r="B6" s="303">
        <v>748.774</v>
      </c>
      <c r="C6" s="59">
        <v>-1.0839138205947643</v>
      </c>
      <c r="D6" s="58">
        <v>8879.4740000000002</v>
      </c>
      <c r="E6" s="59">
        <v>-1.8141029617517765</v>
      </c>
      <c r="F6" s="58">
        <v>9714.5540000000001</v>
      </c>
      <c r="G6" s="59">
        <v>-2.0648480438382473</v>
      </c>
      <c r="H6" s="306">
        <v>15.765277908845574</v>
      </c>
    </row>
    <row r="7" spans="1:8" x14ac:dyDescent="0.2">
      <c r="A7" s="3" t="s">
        <v>49</v>
      </c>
      <c r="B7" s="303">
        <v>855.29399999999998</v>
      </c>
      <c r="C7" s="59">
        <v>30.307083831021608</v>
      </c>
      <c r="D7" s="58">
        <v>8861.6</v>
      </c>
      <c r="E7" s="73">
        <v>1.6359982465794631</v>
      </c>
      <c r="F7" s="58">
        <v>9723.8389999999999</v>
      </c>
      <c r="G7" s="59">
        <v>1.8932079885010973</v>
      </c>
      <c r="H7" s="306">
        <v>15.780346084428686</v>
      </c>
    </row>
    <row r="8" spans="1:8" x14ac:dyDescent="0.2">
      <c r="A8" s="3" t="s">
        <v>122</v>
      </c>
      <c r="B8" s="303">
        <v>1992.92</v>
      </c>
      <c r="C8" s="73">
        <v>-4.0054872723892503</v>
      </c>
      <c r="D8" s="58">
        <v>23511.716</v>
      </c>
      <c r="E8" s="59">
        <v>-0.9851490247938518</v>
      </c>
      <c r="F8" s="58">
        <v>25920.567999999999</v>
      </c>
      <c r="G8" s="59">
        <v>-0.26886800873921457</v>
      </c>
      <c r="H8" s="306">
        <v>42.065231000324822</v>
      </c>
    </row>
    <row r="9" spans="1:8" x14ac:dyDescent="0.2">
      <c r="A9" s="3" t="s">
        <v>123</v>
      </c>
      <c r="B9" s="303">
        <v>406.85299999999995</v>
      </c>
      <c r="C9" s="59">
        <v>44.498547389207324</v>
      </c>
      <c r="D9" s="58">
        <v>3552.2740000000003</v>
      </c>
      <c r="E9" s="59">
        <v>7.578359277948099</v>
      </c>
      <c r="F9" s="58">
        <v>3893.1390000000001</v>
      </c>
      <c r="G9" s="73">
        <v>7.5725556922998774</v>
      </c>
      <c r="H9" s="306">
        <v>6.3179862166358998</v>
      </c>
    </row>
    <row r="10" spans="1:8" x14ac:dyDescent="0.2">
      <c r="A10" s="66" t="s">
        <v>595</v>
      </c>
      <c r="B10" s="304">
        <v>802.10199999999998</v>
      </c>
      <c r="C10" s="75">
        <v>-10.01833059234494</v>
      </c>
      <c r="D10" s="74">
        <v>10148.469000000003</v>
      </c>
      <c r="E10" s="75">
        <v>-4.6759955511257578</v>
      </c>
      <c r="F10" s="74">
        <v>11237.397000000003</v>
      </c>
      <c r="G10" s="75">
        <v>-3.8924122246379596</v>
      </c>
      <c r="H10" s="307">
        <v>18.236625858173987</v>
      </c>
    </row>
    <row r="11" spans="1:8" x14ac:dyDescent="0.2">
      <c r="A11" s="76" t="s">
        <v>114</v>
      </c>
      <c r="B11" s="77">
        <v>4955.7250000000013</v>
      </c>
      <c r="C11" s="78">
        <v>4.4190064093987695</v>
      </c>
      <c r="D11" s="77">
        <v>55992.929000000004</v>
      </c>
      <c r="E11" s="78">
        <v>-0.89875297365618434</v>
      </c>
      <c r="F11" s="77">
        <v>61619.93499999999</v>
      </c>
      <c r="G11" s="78">
        <v>-0.52773787439595576</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83" priority="3" operator="between">
      <formula>-0.5</formula>
      <formula>0.5</formula>
    </cfRule>
    <cfRule type="cellIs" dxfId="82" priority="4" operator="between">
      <formula>0</formula>
      <formula>0.49</formula>
    </cfRule>
  </conditionalFormatting>
  <conditionalFormatting sqref="E7">
    <cfRule type="cellIs" dxfId="81" priority="1" operator="between">
      <formula>0</formula>
      <formula>0.5</formula>
    </cfRule>
    <cfRule type="cellIs" dxfId="80"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02">
        <f>INDICE!A3</f>
        <v>45231</v>
      </c>
      <c r="B3" s="802">
        <v>41671</v>
      </c>
      <c r="C3" s="803">
        <v>41671</v>
      </c>
      <c r="D3" s="802">
        <v>41671</v>
      </c>
      <c r="E3" s="802">
        <v>41671</v>
      </c>
      <c r="F3" s="15"/>
    </row>
    <row r="4" spans="1:7" x14ac:dyDescent="0.2">
      <c r="A4" s="18" t="s">
        <v>30</v>
      </c>
      <c r="B4" s="765">
        <v>1.7000000000000001E-2</v>
      </c>
      <c r="C4" s="422"/>
      <c r="D4" s="15" t="s">
        <v>251</v>
      </c>
      <c r="E4" s="234">
        <v>4955.7250000000013</v>
      </c>
    </row>
    <row r="5" spans="1:7" x14ac:dyDescent="0.2">
      <c r="A5" s="18" t="s">
        <v>252</v>
      </c>
      <c r="B5" s="235">
        <v>4796.5460000000003</v>
      </c>
      <c r="C5" s="234"/>
      <c r="D5" s="18" t="s">
        <v>253</v>
      </c>
      <c r="E5" s="235">
        <v>-297.49</v>
      </c>
    </row>
    <row r="6" spans="1:7" x14ac:dyDescent="0.2">
      <c r="A6" s="18" t="s">
        <v>473</v>
      </c>
      <c r="B6" s="235">
        <v>-106.95699999999999</v>
      </c>
      <c r="C6" s="234"/>
      <c r="D6" s="18" t="s">
        <v>254</v>
      </c>
      <c r="E6" s="235">
        <v>43.739839999999276</v>
      </c>
    </row>
    <row r="7" spans="1:7" x14ac:dyDescent="0.2">
      <c r="A7" s="18" t="s">
        <v>474</v>
      </c>
      <c r="B7" s="235">
        <v>48.355000000000359</v>
      </c>
      <c r="C7" s="234"/>
      <c r="D7" s="18" t="s">
        <v>475</v>
      </c>
      <c r="E7" s="235">
        <v>1729.691</v>
      </c>
    </row>
    <row r="8" spans="1:7" x14ac:dyDescent="0.2">
      <c r="A8" s="18" t="s">
        <v>476</v>
      </c>
      <c r="B8" s="235">
        <v>366.06799999999998</v>
      </c>
      <c r="C8" s="234"/>
      <c r="D8" s="18" t="s">
        <v>477</v>
      </c>
      <c r="E8" s="235">
        <v>-1736.538</v>
      </c>
    </row>
    <row r="9" spans="1:7" x14ac:dyDescent="0.2">
      <c r="A9" s="173" t="s">
        <v>58</v>
      </c>
      <c r="B9" s="174">
        <v>5104.0290000000005</v>
      </c>
      <c r="C9" s="234"/>
      <c r="D9" s="18" t="s">
        <v>256</v>
      </c>
      <c r="E9" s="235">
        <v>174.86099999999999</v>
      </c>
    </row>
    <row r="10" spans="1:7" x14ac:dyDescent="0.2">
      <c r="A10" s="18" t="s">
        <v>255</v>
      </c>
      <c r="B10" s="235">
        <v>-148.30399999999918</v>
      </c>
      <c r="C10" s="234"/>
      <c r="D10" s="173" t="s">
        <v>478</v>
      </c>
      <c r="E10" s="174">
        <v>4869.98884</v>
      </c>
      <c r="G10" s="494"/>
    </row>
    <row r="11" spans="1:7" x14ac:dyDescent="0.2">
      <c r="A11" s="173" t="s">
        <v>251</v>
      </c>
      <c r="B11" s="174">
        <v>4955.7250000000013</v>
      </c>
      <c r="C11" s="423"/>
      <c r="D11" s="209"/>
      <c r="E11" s="79"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0" t="s">
        <v>480</v>
      </c>
      <c r="B1" s="770"/>
      <c r="C1" s="770"/>
      <c r="D1" s="770"/>
      <c r="E1" s="192"/>
      <c r="F1" s="192"/>
      <c r="G1" s="6"/>
      <c r="H1" s="6"/>
      <c r="I1" s="6"/>
      <c r="J1" s="6"/>
    </row>
    <row r="2" spans="1:10" ht="14.25" customHeight="1" x14ac:dyDescent="0.2">
      <c r="A2" s="770"/>
      <c r="B2" s="770"/>
      <c r="C2" s="770"/>
      <c r="D2" s="770"/>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806">
        <v>2019</v>
      </c>
      <c r="B5" s="634" t="s">
        <v>588</v>
      </c>
      <c r="C5" s="635">
        <v>12.77</v>
      </c>
      <c r="D5" s="197">
        <v>-3.0372057706909672</v>
      </c>
    </row>
    <row r="6" spans="1:10" ht="14.25" customHeight="1" x14ac:dyDescent="0.2">
      <c r="A6" s="804"/>
      <c r="B6" s="195" t="s">
        <v>590</v>
      </c>
      <c r="C6" s="697">
        <v>12.15</v>
      </c>
      <c r="D6" s="196">
        <v>-4.8551292090837839</v>
      </c>
    </row>
    <row r="7" spans="1:10" ht="14.25" customHeight="1" x14ac:dyDescent="0.2">
      <c r="A7" s="805"/>
      <c r="B7" s="198" t="s">
        <v>592</v>
      </c>
      <c r="C7" s="620">
        <v>12.74</v>
      </c>
      <c r="D7" s="199">
        <v>4.8559670781892992</v>
      </c>
    </row>
    <row r="8" spans="1:10" ht="14.25" customHeight="1" x14ac:dyDescent="0.2">
      <c r="A8" s="806">
        <v>2020</v>
      </c>
      <c r="B8" s="634" t="s">
        <v>607</v>
      </c>
      <c r="C8" s="635">
        <v>13.37</v>
      </c>
      <c r="D8" s="197">
        <v>4.9450549450549373</v>
      </c>
    </row>
    <row r="9" spans="1:10" ht="14.25" customHeight="1" x14ac:dyDescent="0.2">
      <c r="A9" s="804"/>
      <c r="B9" s="195" t="s">
        <v>612</v>
      </c>
      <c r="C9" s="697">
        <v>12.71</v>
      </c>
      <c r="D9" s="196">
        <v>-4.9364248317127783</v>
      </c>
    </row>
    <row r="10" spans="1:10" ht="14.25" customHeight="1" x14ac:dyDescent="0.2">
      <c r="A10" s="804"/>
      <c r="B10" s="195" t="s">
        <v>613</v>
      </c>
      <c r="C10" s="697">
        <v>12.09</v>
      </c>
      <c r="D10" s="196">
        <v>-4.8780487804878128</v>
      </c>
    </row>
    <row r="11" spans="1:10" ht="14.25" customHeight="1" x14ac:dyDescent="0.2">
      <c r="A11" s="805"/>
      <c r="B11" s="198" t="s">
        <v>614</v>
      </c>
      <c r="C11" s="620">
        <v>12.68</v>
      </c>
      <c r="D11" s="199">
        <v>4.8800661703887496</v>
      </c>
    </row>
    <row r="12" spans="1:10" ht="14.25" customHeight="1" x14ac:dyDescent="0.2">
      <c r="A12" s="806">
        <v>2021</v>
      </c>
      <c r="B12" s="634" t="s">
        <v>615</v>
      </c>
      <c r="C12" s="635">
        <v>13.3</v>
      </c>
      <c r="D12" s="197">
        <v>4.8895899053627838</v>
      </c>
    </row>
    <row r="13" spans="1:10" ht="14.25" customHeight="1" x14ac:dyDescent="0.2">
      <c r="A13" s="804"/>
      <c r="B13" s="195" t="s">
        <v>616</v>
      </c>
      <c r="C13" s="697">
        <v>13.96</v>
      </c>
      <c r="D13" s="196">
        <v>4.9624060150375948</v>
      </c>
    </row>
    <row r="14" spans="1:10" ht="14.25" customHeight="1" x14ac:dyDescent="0.2">
      <c r="A14" s="804"/>
      <c r="B14" s="195" t="s">
        <v>618</v>
      </c>
      <c r="C14" s="697">
        <v>14.64</v>
      </c>
      <c r="D14" s="196">
        <v>4.871060171919769</v>
      </c>
    </row>
    <row r="15" spans="1:10" ht="14.25" customHeight="1" x14ac:dyDescent="0.2">
      <c r="A15" s="804"/>
      <c r="B15" s="195" t="s">
        <v>622</v>
      </c>
      <c r="C15" s="697">
        <v>15.37</v>
      </c>
      <c r="D15" s="196">
        <v>4.9863387978141978</v>
      </c>
    </row>
    <row r="16" spans="1:10" ht="14.25" customHeight="1" x14ac:dyDescent="0.2">
      <c r="A16" s="804"/>
      <c r="B16" s="195" t="s">
        <v>625</v>
      </c>
      <c r="C16" s="697">
        <v>16.12</v>
      </c>
      <c r="D16" s="196">
        <v>4.8796356538711896</v>
      </c>
      <c r="F16" s="3" t="s">
        <v>369</v>
      </c>
    </row>
    <row r="17" spans="1:4" ht="14.25" customHeight="1" x14ac:dyDescent="0.2">
      <c r="A17" s="805"/>
      <c r="B17" s="198" t="s">
        <v>641</v>
      </c>
      <c r="C17" s="620">
        <v>16.920000000000002</v>
      </c>
      <c r="D17" s="199">
        <v>4.9627791563275476</v>
      </c>
    </row>
    <row r="18" spans="1:4" ht="14.25" customHeight="1" x14ac:dyDescent="0.2">
      <c r="A18" s="807">
        <v>2022</v>
      </c>
      <c r="B18" s="634" t="s">
        <v>649</v>
      </c>
      <c r="C18" s="635">
        <v>17.75</v>
      </c>
      <c r="D18" s="197">
        <v>4.905437352245853</v>
      </c>
    </row>
    <row r="19" spans="1:4" ht="14.25" customHeight="1" x14ac:dyDescent="0.2">
      <c r="A19" s="808"/>
      <c r="B19" s="195" t="s">
        <v>652</v>
      </c>
      <c r="C19" s="697">
        <v>18.63</v>
      </c>
      <c r="D19" s="196">
        <v>4.9577464788732337</v>
      </c>
    </row>
    <row r="20" spans="1:4" ht="14.25" customHeight="1" x14ac:dyDescent="0.2">
      <c r="A20" s="808"/>
      <c r="B20" s="195" t="s">
        <v>665</v>
      </c>
      <c r="C20" s="697">
        <v>19.55</v>
      </c>
      <c r="D20" s="196">
        <v>4.9382716049382811</v>
      </c>
    </row>
    <row r="21" spans="1:4" ht="14.25" customHeight="1" x14ac:dyDescent="0.2">
      <c r="A21" s="809"/>
      <c r="B21" s="198" t="s">
        <v>661</v>
      </c>
      <c r="C21" s="620">
        <v>18.579999999999998</v>
      </c>
      <c r="D21" s="199">
        <v>-4.9616368286445134</v>
      </c>
    </row>
    <row r="22" spans="1:4" ht="14.25" customHeight="1" x14ac:dyDescent="0.2">
      <c r="A22" s="804">
        <v>2023</v>
      </c>
      <c r="B22" s="195" t="s">
        <v>666</v>
      </c>
      <c r="C22" s="697">
        <v>17.66</v>
      </c>
      <c r="D22" s="196">
        <v>-4.9515608180839523</v>
      </c>
    </row>
    <row r="23" spans="1:4" ht="14.25" customHeight="1" x14ac:dyDescent="0.2">
      <c r="A23" s="804"/>
      <c r="B23" s="195" t="s">
        <v>672</v>
      </c>
      <c r="C23" s="697">
        <v>16.79</v>
      </c>
      <c r="D23" s="196">
        <v>-4.9263873159682952</v>
      </c>
    </row>
    <row r="24" spans="1:4" ht="14.25" customHeight="1" x14ac:dyDescent="0.2">
      <c r="A24" s="804"/>
      <c r="B24" s="195" t="s">
        <v>676</v>
      </c>
      <c r="C24" s="697">
        <v>15.96</v>
      </c>
      <c r="D24" s="196">
        <v>-4.9434187016080902</v>
      </c>
    </row>
    <row r="25" spans="1:4" ht="14.25" customHeight="1" x14ac:dyDescent="0.2">
      <c r="A25" s="804"/>
      <c r="B25" s="195" t="s">
        <v>677</v>
      </c>
      <c r="C25" s="697">
        <v>15.18</v>
      </c>
      <c r="D25" s="196">
        <v>-4.8872180451127889</v>
      </c>
    </row>
    <row r="26" spans="1:4" ht="14.25" customHeight="1" x14ac:dyDescent="0.2">
      <c r="A26" s="804"/>
      <c r="B26" s="195" t="s">
        <v>696</v>
      </c>
      <c r="C26" s="697">
        <v>14.43</v>
      </c>
      <c r="D26" s="196">
        <v>-4.9407114624505928</v>
      </c>
    </row>
    <row r="27" spans="1:4" ht="14.25" customHeight="1" x14ac:dyDescent="0.2">
      <c r="A27" s="805"/>
      <c r="B27" s="198" t="s">
        <v>697</v>
      </c>
      <c r="C27" s="620">
        <v>15.14</v>
      </c>
      <c r="D27" s="199">
        <v>4.9203049203049263</v>
      </c>
    </row>
    <row r="28" spans="1:4" ht="14.25" customHeight="1" x14ac:dyDescent="0.2">
      <c r="A28" s="636"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2:A27"/>
    <mergeCell ref="A1:D2"/>
    <mergeCell ref="A5:A7"/>
    <mergeCell ref="A8:A11"/>
    <mergeCell ref="A12:A17"/>
    <mergeCell ref="A18: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72" t="s">
        <v>673</v>
      </c>
      <c r="C3" s="774" t="s">
        <v>420</v>
      </c>
      <c r="D3" s="772" t="s">
        <v>674</v>
      </c>
      <c r="E3" s="774" t="s">
        <v>420</v>
      </c>
      <c r="F3" s="776" t="s">
        <v>675</v>
      </c>
    </row>
    <row r="4" spans="1:6" ht="14.85" customHeight="1" x14ac:dyDescent="0.2">
      <c r="A4" s="492"/>
      <c r="B4" s="773"/>
      <c r="C4" s="775"/>
      <c r="D4" s="773"/>
      <c r="E4" s="775"/>
      <c r="F4" s="777"/>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4">
        <v>119066.745292566</v>
      </c>
      <c r="C12" s="465">
        <v>100</v>
      </c>
      <c r="D12" s="464">
        <v>117525.51589438341</v>
      </c>
      <c r="E12" s="465">
        <v>100</v>
      </c>
      <c r="F12" s="465">
        <v>1.3113998151411213</v>
      </c>
    </row>
    <row r="13" spans="1:6" x14ac:dyDescent="0.2">
      <c r="A13" s="708" t="s">
        <v>658</v>
      </c>
      <c r="B13" s="3"/>
      <c r="C13" s="3"/>
      <c r="D13" s="3"/>
      <c r="E13" s="3"/>
      <c r="F13" s="55" t="s">
        <v>570</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83" t="s">
        <v>260</v>
      </c>
      <c r="C3" s="783"/>
      <c r="D3" s="783"/>
      <c r="E3" s="782" t="s">
        <v>261</v>
      </c>
      <c r="F3" s="782"/>
    </row>
    <row r="4" spans="1:6" x14ac:dyDescent="0.2">
      <c r="A4" s="66"/>
      <c r="B4" s="201" t="s">
        <v>691</v>
      </c>
      <c r="C4" s="202" t="s">
        <v>689</v>
      </c>
      <c r="D4" s="201" t="s">
        <v>692</v>
      </c>
      <c r="E4" s="185" t="s">
        <v>262</v>
      </c>
      <c r="F4" s="184" t="s">
        <v>263</v>
      </c>
    </row>
    <row r="5" spans="1:6" x14ac:dyDescent="0.2">
      <c r="A5" s="424" t="s">
        <v>483</v>
      </c>
      <c r="B5" s="90">
        <v>160.8106956</v>
      </c>
      <c r="C5" s="90">
        <v>168.19644773225809</v>
      </c>
      <c r="D5" s="90">
        <v>175.86965587000003</v>
      </c>
      <c r="E5" s="90">
        <v>-4.3911463243355948</v>
      </c>
      <c r="F5" s="90">
        <v>-8.562568793067614</v>
      </c>
    </row>
    <row r="6" spans="1:6" x14ac:dyDescent="0.2">
      <c r="A6" s="66" t="s">
        <v>482</v>
      </c>
      <c r="B6" s="97">
        <v>158.95454510000002</v>
      </c>
      <c r="C6" s="199">
        <v>166.1199842677419</v>
      </c>
      <c r="D6" s="97">
        <v>189.25707286666668</v>
      </c>
      <c r="E6" s="97">
        <v>-4.3134118988315509</v>
      </c>
      <c r="F6" s="97">
        <v>-16.011305314869297</v>
      </c>
    </row>
    <row r="7" spans="1:6" x14ac:dyDescent="0.2">
      <c r="F7" s="55" t="s">
        <v>570</v>
      </c>
    </row>
    <row r="8" spans="1:6" x14ac:dyDescent="0.2">
      <c r="A8" s="636"/>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0" t="s">
        <v>655</v>
      </c>
      <c r="B1" s="770"/>
      <c r="C1" s="770"/>
      <c r="D1" s="3"/>
      <c r="E1" s="3"/>
    </row>
    <row r="2" spans="1:38" x14ac:dyDescent="0.2">
      <c r="A2" s="771"/>
      <c r="B2" s="770"/>
      <c r="C2" s="770"/>
      <c r="D2" s="3"/>
      <c r="E2" s="55" t="s">
        <v>259</v>
      </c>
    </row>
    <row r="3" spans="1:38" x14ac:dyDescent="0.2">
      <c r="A3" s="57"/>
      <c r="B3" s="203" t="s">
        <v>264</v>
      </c>
      <c r="C3" s="203" t="s">
        <v>265</v>
      </c>
      <c r="D3" s="203" t="s">
        <v>266</v>
      </c>
      <c r="E3" s="203" t="s">
        <v>267</v>
      </c>
    </row>
    <row r="4" spans="1:38" x14ac:dyDescent="0.2">
      <c r="A4" s="672" t="s">
        <v>268</v>
      </c>
      <c r="B4" s="720">
        <v>160.8106956</v>
      </c>
      <c r="C4" s="721">
        <v>27.909294277685952</v>
      </c>
      <c r="D4" s="721">
        <v>47.411314058980729</v>
      </c>
      <c r="E4" s="721">
        <v>85.490087263333322</v>
      </c>
      <c r="F4" s="612"/>
      <c r="G4" s="612"/>
      <c r="H4" s="612"/>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269</v>
      </c>
      <c r="B5" s="205">
        <v>183.22</v>
      </c>
      <c r="C5" s="92">
        <v>29.25361344537815</v>
      </c>
      <c r="D5" s="92">
        <v>72.289953221288513</v>
      </c>
      <c r="E5" s="92">
        <v>81.676433333333335</v>
      </c>
      <c r="F5" s="612"/>
      <c r="G5" s="612"/>
      <c r="M5" s="613"/>
      <c r="N5" s="613"/>
      <c r="O5" s="613"/>
      <c r="P5" s="613"/>
      <c r="Q5" s="613"/>
      <c r="R5" s="613"/>
      <c r="S5" s="613"/>
      <c r="T5" s="613"/>
      <c r="U5" s="613"/>
      <c r="V5" s="613"/>
      <c r="W5" s="613"/>
      <c r="X5" s="613"/>
      <c r="Y5" s="613"/>
      <c r="Z5" s="613"/>
      <c r="AA5" s="613"/>
      <c r="AB5" s="613"/>
      <c r="AC5" s="613"/>
      <c r="AD5" s="613"/>
      <c r="AE5" s="278"/>
      <c r="AF5" s="278"/>
      <c r="AG5" s="278"/>
      <c r="AH5" s="278"/>
      <c r="AI5" s="278"/>
      <c r="AJ5" s="278"/>
      <c r="AK5" s="278"/>
      <c r="AL5" s="278"/>
    </row>
    <row r="6" spans="1:38" x14ac:dyDescent="0.2">
      <c r="A6" s="204" t="s">
        <v>270</v>
      </c>
      <c r="B6" s="205">
        <v>157.95999999999998</v>
      </c>
      <c r="C6" s="92">
        <v>26.326666666666668</v>
      </c>
      <c r="D6" s="92">
        <v>56.363899999999987</v>
      </c>
      <c r="E6" s="92">
        <v>75.269433333333325</v>
      </c>
      <c r="F6" s="612"/>
      <c r="G6" s="612"/>
      <c r="M6" s="613"/>
      <c r="N6" s="613"/>
      <c r="O6" s="613"/>
      <c r="P6" s="613"/>
      <c r="Q6" s="613"/>
      <c r="R6" s="613"/>
      <c r="S6" s="613"/>
      <c r="T6" s="613"/>
      <c r="U6" s="613"/>
      <c r="V6" s="613"/>
      <c r="W6" s="613"/>
      <c r="X6" s="613"/>
      <c r="Y6" s="613"/>
      <c r="Z6" s="613"/>
      <c r="AA6" s="613"/>
      <c r="AB6" s="613"/>
      <c r="AC6" s="613"/>
      <c r="AD6" s="613"/>
      <c r="AE6" s="278"/>
      <c r="AF6" s="278"/>
      <c r="AG6" s="278"/>
      <c r="AH6" s="278"/>
      <c r="AI6" s="278"/>
      <c r="AJ6" s="278"/>
      <c r="AK6" s="278"/>
      <c r="AL6" s="278"/>
    </row>
    <row r="7" spans="1:38" x14ac:dyDescent="0.2">
      <c r="A7" s="204" t="s">
        <v>233</v>
      </c>
      <c r="B7" s="205">
        <v>168.67356666666666</v>
      </c>
      <c r="C7" s="92">
        <v>29.273924793388428</v>
      </c>
      <c r="D7" s="92">
        <v>60.015975206611571</v>
      </c>
      <c r="E7" s="92">
        <v>79.383666666666656</v>
      </c>
      <c r="F7" s="612"/>
      <c r="G7" s="612"/>
      <c r="N7" s="613"/>
      <c r="O7" s="613"/>
      <c r="P7" s="613"/>
      <c r="Q7" s="613"/>
      <c r="R7" s="613"/>
      <c r="S7" s="613"/>
      <c r="T7" s="613"/>
      <c r="U7" s="613"/>
      <c r="V7" s="613"/>
      <c r="W7" s="613"/>
      <c r="X7" s="613"/>
      <c r="Y7" s="613"/>
      <c r="Z7" s="613"/>
      <c r="AA7" s="613"/>
      <c r="AB7" s="613"/>
      <c r="AC7" s="613"/>
      <c r="AD7" s="613"/>
      <c r="AE7" s="278"/>
      <c r="AF7" s="278"/>
      <c r="AG7" s="278"/>
      <c r="AH7" s="278"/>
      <c r="AI7" s="278"/>
      <c r="AJ7" s="278"/>
      <c r="AK7" s="278"/>
      <c r="AL7" s="278"/>
    </row>
    <row r="8" spans="1:38" x14ac:dyDescent="0.2">
      <c r="A8" s="204" t="s">
        <v>271</v>
      </c>
      <c r="B8" s="205">
        <v>140.37543333333335</v>
      </c>
      <c r="C8" s="92">
        <v>23.395905555555562</v>
      </c>
      <c r="D8" s="92">
        <v>36.302294444444442</v>
      </c>
      <c r="E8" s="92">
        <v>80.677233333333348</v>
      </c>
      <c r="F8" s="612"/>
      <c r="G8" s="612"/>
      <c r="N8" s="613"/>
      <c r="O8" s="613"/>
      <c r="P8" s="613"/>
      <c r="Q8" s="613"/>
      <c r="R8" s="613"/>
      <c r="S8" s="613"/>
      <c r="T8" s="613"/>
      <c r="U8" s="613"/>
      <c r="V8" s="613"/>
      <c r="W8" s="613"/>
      <c r="X8" s="613"/>
      <c r="Y8" s="613"/>
      <c r="Z8" s="613"/>
      <c r="AA8" s="613"/>
      <c r="AB8" s="613"/>
      <c r="AC8" s="613"/>
      <c r="AD8" s="613"/>
      <c r="AE8" s="278"/>
      <c r="AF8" s="278"/>
      <c r="AG8" s="278"/>
      <c r="AH8" s="278"/>
      <c r="AI8" s="278"/>
      <c r="AJ8" s="278"/>
      <c r="AK8" s="278"/>
      <c r="AL8" s="278"/>
    </row>
    <row r="9" spans="1:38" x14ac:dyDescent="0.2">
      <c r="A9" s="204" t="s">
        <v>272</v>
      </c>
      <c r="B9" s="205">
        <v>145.59623333333334</v>
      </c>
      <c r="C9" s="92">
        <v>23.246457422969193</v>
      </c>
      <c r="D9" s="92">
        <v>38.13667591036414</v>
      </c>
      <c r="E9" s="92">
        <v>84.213100000000011</v>
      </c>
      <c r="F9" s="612"/>
      <c r="G9" s="612"/>
    </row>
    <row r="10" spans="1:38" x14ac:dyDescent="0.2">
      <c r="A10" s="204" t="s">
        <v>273</v>
      </c>
      <c r="B10" s="205">
        <v>151.68666666666667</v>
      </c>
      <c r="C10" s="92">
        <v>30.337333333333333</v>
      </c>
      <c r="D10" s="92">
        <v>45.599999999999994</v>
      </c>
      <c r="E10" s="92">
        <v>75.74933333333334</v>
      </c>
      <c r="F10" s="612"/>
      <c r="G10" s="612"/>
    </row>
    <row r="11" spans="1:38" x14ac:dyDescent="0.2">
      <c r="A11" s="204" t="s">
        <v>274</v>
      </c>
      <c r="B11" s="205">
        <v>192.25136666666668</v>
      </c>
      <c r="C11" s="92">
        <v>38.450273333333335</v>
      </c>
      <c r="D11" s="92">
        <v>63.575193333333353</v>
      </c>
      <c r="E11" s="92">
        <v>90.225899999999996</v>
      </c>
      <c r="F11" s="612"/>
      <c r="G11" s="612"/>
    </row>
    <row r="12" spans="1:38" x14ac:dyDescent="0.2">
      <c r="A12" s="204" t="s">
        <v>275</v>
      </c>
      <c r="B12" s="205">
        <v>160.83333333333331</v>
      </c>
      <c r="C12" s="92">
        <v>26.805555555555554</v>
      </c>
      <c r="D12" s="92">
        <v>54.364977777777739</v>
      </c>
      <c r="E12" s="92">
        <v>79.662800000000018</v>
      </c>
      <c r="F12" s="612"/>
      <c r="G12" s="612"/>
    </row>
    <row r="13" spans="1:38" x14ac:dyDescent="0.2">
      <c r="A13" s="204" t="s">
        <v>276</v>
      </c>
      <c r="B13" s="205">
        <v>154.53593333333333</v>
      </c>
      <c r="C13" s="92">
        <v>27.867135519125686</v>
      </c>
      <c r="D13" s="92">
        <v>55.89909781420765</v>
      </c>
      <c r="E13" s="92">
        <v>70.7697</v>
      </c>
      <c r="F13" s="612"/>
      <c r="G13" s="612"/>
    </row>
    <row r="14" spans="1:38" x14ac:dyDescent="0.2">
      <c r="A14" s="204" t="s">
        <v>205</v>
      </c>
      <c r="B14" s="205">
        <v>167.07999999999998</v>
      </c>
      <c r="C14" s="92">
        <v>27.846666666666664</v>
      </c>
      <c r="D14" s="92">
        <v>56.300133333333306</v>
      </c>
      <c r="E14" s="92">
        <v>82.933200000000014</v>
      </c>
      <c r="F14" s="612"/>
      <c r="G14" s="612"/>
    </row>
    <row r="15" spans="1:38" x14ac:dyDescent="0.2">
      <c r="A15" s="204" t="s">
        <v>277</v>
      </c>
      <c r="B15" s="205">
        <v>190.98333333333332</v>
      </c>
      <c r="C15" s="92">
        <v>36.964516129032255</v>
      </c>
      <c r="D15" s="92">
        <v>72.241017204301073</v>
      </c>
      <c r="E15" s="92">
        <v>81.777799999999999</v>
      </c>
      <c r="F15" s="612"/>
      <c r="G15" s="612"/>
    </row>
    <row r="16" spans="1:38" x14ac:dyDescent="0.2">
      <c r="A16" s="204" t="s">
        <v>234</v>
      </c>
      <c r="B16" s="206">
        <v>184.24140000000003</v>
      </c>
      <c r="C16" s="196">
        <v>30.706900000000008</v>
      </c>
      <c r="D16" s="196">
        <v>69.129800000000017</v>
      </c>
      <c r="E16" s="196">
        <v>84.404700000000005</v>
      </c>
      <c r="F16" s="612"/>
      <c r="G16" s="612"/>
    </row>
    <row r="17" spans="1:13" x14ac:dyDescent="0.2">
      <c r="A17" s="204" t="s">
        <v>235</v>
      </c>
      <c r="B17" s="205">
        <v>187.82999999999998</v>
      </c>
      <c r="C17" s="92">
        <v>36.354193548387094</v>
      </c>
      <c r="D17" s="92">
        <v>71.534006451612896</v>
      </c>
      <c r="E17" s="92">
        <v>79.941800000000001</v>
      </c>
      <c r="F17" s="612"/>
      <c r="G17" s="612"/>
    </row>
    <row r="18" spans="1:13" x14ac:dyDescent="0.2">
      <c r="A18" s="204" t="s">
        <v>278</v>
      </c>
      <c r="B18" s="205">
        <v>157.44866666666667</v>
      </c>
      <c r="C18" s="92">
        <v>33.473338582677165</v>
      </c>
      <c r="D18" s="92">
        <v>32.676161417322824</v>
      </c>
      <c r="E18" s="92">
        <v>91.299166666666679</v>
      </c>
      <c r="F18" s="612"/>
      <c r="G18" s="612"/>
    </row>
    <row r="19" spans="1:13" x14ac:dyDescent="0.2">
      <c r="A19" s="3" t="s">
        <v>279</v>
      </c>
      <c r="B19" s="205">
        <v>181.84533333333334</v>
      </c>
      <c r="C19" s="92">
        <v>34.003598915989159</v>
      </c>
      <c r="D19" s="92">
        <v>62.639001084010857</v>
      </c>
      <c r="E19" s="92">
        <v>85.202733333333327</v>
      </c>
      <c r="F19" s="612"/>
      <c r="G19" s="612"/>
    </row>
    <row r="20" spans="1:13" x14ac:dyDescent="0.2">
      <c r="A20" s="3" t="s">
        <v>206</v>
      </c>
      <c r="B20" s="205">
        <v>183.73183333333333</v>
      </c>
      <c r="C20" s="92">
        <v>33.131969945355188</v>
      </c>
      <c r="D20" s="92">
        <v>72.840063387978148</v>
      </c>
      <c r="E20" s="92">
        <v>77.759799999999998</v>
      </c>
      <c r="F20" s="612"/>
      <c r="G20" s="612"/>
    </row>
    <row r="21" spans="1:13" x14ac:dyDescent="0.2">
      <c r="A21" s="3" t="s">
        <v>280</v>
      </c>
      <c r="B21" s="205">
        <v>166.07726666666665</v>
      </c>
      <c r="C21" s="92">
        <v>28.823327272727269</v>
      </c>
      <c r="D21" s="92">
        <v>56.042906060606029</v>
      </c>
      <c r="E21" s="92">
        <v>81.211033333333347</v>
      </c>
      <c r="F21" s="612"/>
      <c r="G21" s="612"/>
    </row>
    <row r="22" spans="1:13" x14ac:dyDescent="0.2">
      <c r="A22" s="195" t="s">
        <v>281</v>
      </c>
      <c r="B22" s="205">
        <v>151.63760000000002</v>
      </c>
      <c r="C22" s="92">
        <v>26.317269421487609</v>
      </c>
      <c r="D22" s="92">
        <v>46.599663911845738</v>
      </c>
      <c r="E22" s="92">
        <v>78.720666666666673</v>
      </c>
      <c r="F22" s="612"/>
      <c r="G22" s="612"/>
    </row>
    <row r="23" spans="1:13" x14ac:dyDescent="0.2">
      <c r="A23" s="195" t="s">
        <v>282</v>
      </c>
      <c r="B23" s="207">
        <v>154.15</v>
      </c>
      <c r="C23" s="208">
        <v>22.397863247863253</v>
      </c>
      <c r="D23" s="208">
        <v>52.66320341880342</v>
      </c>
      <c r="E23" s="208">
        <v>79.08893333333333</v>
      </c>
      <c r="F23" s="612"/>
      <c r="G23" s="612"/>
    </row>
    <row r="24" spans="1:13" x14ac:dyDescent="0.2">
      <c r="A24" s="195" t="s">
        <v>283</v>
      </c>
      <c r="B24" s="207">
        <v>134</v>
      </c>
      <c r="C24" s="208">
        <v>20.440677966101696</v>
      </c>
      <c r="D24" s="208">
        <v>54.938322033898295</v>
      </c>
      <c r="E24" s="208">
        <v>58.621000000000016</v>
      </c>
      <c r="F24" s="612"/>
      <c r="G24" s="612"/>
    </row>
    <row r="25" spans="1:13" x14ac:dyDescent="0.2">
      <c r="A25" s="195" t="s">
        <v>545</v>
      </c>
      <c r="B25" s="207">
        <v>198.91333333333336</v>
      </c>
      <c r="C25" s="208">
        <v>34.522148760330587</v>
      </c>
      <c r="D25" s="208">
        <v>79.710117906336109</v>
      </c>
      <c r="E25" s="208">
        <v>84.681066666666666</v>
      </c>
      <c r="F25" s="612"/>
      <c r="G25" s="612"/>
    </row>
    <row r="26" spans="1:13" x14ac:dyDescent="0.2">
      <c r="A26" s="3" t="s">
        <v>284</v>
      </c>
      <c r="B26" s="207">
        <v>147.44306666666665</v>
      </c>
      <c r="C26" s="208">
        <v>27.570654742547422</v>
      </c>
      <c r="D26" s="208">
        <v>38.518145257452574</v>
      </c>
      <c r="E26" s="208">
        <v>81.354266666666661</v>
      </c>
      <c r="F26" s="612"/>
      <c r="G26" s="612"/>
    </row>
    <row r="27" spans="1:13" x14ac:dyDescent="0.2">
      <c r="A27" s="195" t="s">
        <v>236</v>
      </c>
      <c r="B27" s="207">
        <v>173.34</v>
      </c>
      <c r="C27" s="208">
        <v>32.413170731707318</v>
      </c>
      <c r="D27" s="208">
        <v>57.813029268292688</v>
      </c>
      <c r="E27" s="208">
        <v>83.113799999999998</v>
      </c>
      <c r="F27" s="612"/>
      <c r="G27" s="612"/>
    </row>
    <row r="28" spans="1:13" x14ac:dyDescent="0.2">
      <c r="A28" s="195" t="s">
        <v>547</v>
      </c>
      <c r="B28" s="205">
        <v>156.49830000000003</v>
      </c>
      <c r="C28" s="92">
        <v>27.160861983471083</v>
      </c>
      <c r="D28" s="92">
        <v>52.394638016528944</v>
      </c>
      <c r="E28" s="92">
        <v>76.942800000000005</v>
      </c>
      <c r="F28" s="612"/>
      <c r="G28" s="612"/>
    </row>
    <row r="29" spans="1:13" x14ac:dyDescent="0.2">
      <c r="A29" s="3" t="s">
        <v>285</v>
      </c>
      <c r="B29" s="207">
        <v>137.77823333333333</v>
      </c>
      <c r="C29" s="208">
        <v>21.99820532212885</v>
      </c>
      <c r="D29" s="208">
        <v>35.743094677871142</v>
      </c>
      <c r="E29" s="208">
        <v>80.036933333333337</v>
      </c>
      <c r="F29" s="612"/>
      <c r="G29" s="612"/>
    </row>
    <row r="30" spans="1:13" x14ac:dyDescent="0.2">
      <c r="A30" s="3" t="s">
        <v>237</v>
      </c>
      <c r="B30" s="205">
        <v>169.41896666666665</v>
      </c>
      <c r="C30" s="92">
        <v>33.88379333333333</v>
      </c>
      <c r="D30" s="92">
        <v>54.470673333333323</v>
      </c>
      <c r="E30" s="92">
        <v>81.064499999999995</v>
      </c>
      <c r="F30" s="612"/>
      <c r="G30" s="612"/>
    </row>
    <row r="31" spans="1:13" x14ac:dyDescent="0.2">
      <c r="A31" s="646" t="s">
        <v>286</v>
      </c>
      <c r="B31" s="647">
        <v>173.91858596480168</v>
      </c>
      <c r="C31" s="647">
        <v>30.79753076670216</v>
      </c>
      <c r="D31" s="647">
        <v>61.392788531432849</v>
      </c>
      <c r="E31" s="647">
        <v>81.72826666666667</v>
      </c>
      <c r="F31" s="612"/>
      <c r="G31" s="612"/>
    </row>
    <row r="32" spans="1:13" x14ac:dyDescent="0.2">
      <c r="A32" s="645" t="s">
        <v>287</v>
      </c>
      <c r="B32" s="644">
        <v>179.20503781143614</v>
      </c>
      <c r="C32" s="644">
        <v>31.162875224541356</v>
      </c>
      <c r="D32" s="644">
        <v>66.559497683061011</v>
      </c>
      <c r="E32" s="644">
        <v>81.482664903833779</v>
      </c>
      <c r="F32" s="612"/>
      <c r="G32" s="612"/>
      <c r="M32" s="613"/>
    </row>
    <row r="33" spans="1:13" x14ac:dyDescent="0.2">
      <c r="A33" s="643" t="s">
        <v>288</v>
      </c>
      <c r="B33" s="648">
        <v>18.39434221143614</v>
      </c>
      <c r="C33" s="648">
        <v>3.2535809468554042</v>
      </c>
      <c r="D33" s="648">
        <v>19.148183624080282</v>
      </c>
      <c r="E33" s="648">
        <v>-4.0074223594995431</v>
      </c>
      <c r="F33" s="612"/>
      <c r="G33" s="612"/>
      <c r="M33" s="613"/>
    </row>
    <row r="34" spans="1:13" x14ac:dyDescent="0.2">
      <c r="A34" s="80"/>
      <c r="B34" s="3"/>
      <c r="C34" s="3"/>
      <c r="D34" s="3"/>
      <c r="E34" s="55" t="s">
        <v>570</v>
      </c>
    </row>
    <row r="35" spans="1:13" s="1" customFormat="1" ht="14.25" customHeight="1" x14ac:dyDescent="0.2">
      <c r="A35" s="810" t="s">
        <v>667</v>
      </c>
      <c r="B35" s="810"/>
      <c r="C35" s="810"/>
      <c r="D35" s="810"/>
      <c r="E35" s="810"/>
    </row>
    <row r="36" spans="1:13" s="1" customFormat="1" x14ac:dyDescent="0.2">
      <c r="A36" s="810"/>
      <c r="B36" s="810"/>
      <c r="C36" s="810"/>
      <c r="D36" s="810"/>
      <c r="E36" s="810"/>
    </row>
    <row r="37" spans="1:13" s="1" customFormat="1" x14ac:dyDescent="0.2">
      <c r="A37" s="810"/>
      <c r="B37" s="810"/>
      <c r="C37" s="810"/>
      <c r="D37" s="810"/>
      <c r="E37" s="810"/>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0" t="s">
        <v>656</v>
      </c>
      <c r="B1" s="770"/>
      <c r="C1" s="770"/>
      <c r="D1" s="3"/>
      <c r="E1" s="3"/>
    </row>
    <row r="2" spans="1:36" x14ac:dyDescent="0.2">
      <c r="A2" s="771"/>
      <c r="B2" s="770"/>
      <c r="C2" s="770"/>
      <c r="D2" s="3"/>
      <c r="E2" s="55" t="s">
        <v>259</v>
      </c>
    </row>
    <row r="3" spans="1:36" x14ac:dyDescent="0.2">
      <c r="A3" s="57"/>
      <c r="B3" s="203" t="s">
        <v>264</v>
      </c>
      <c r="C3" s="203" t="s">
        <v>265</v>
      </c>
      <c r="D3" s="203" t="s">
        <v>266</v>
      </c>
      <c r="E3" s="203" t="s">
        <v>267</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2" t="s">
        <v>268</v>
      </c>
      <c r="B4" s="720">
        <v>158.95454510000002</v>
      </c>
      <c r="C4" s="721">
        <v>27.587152455371903</v>
      </c>
      <c r="D4" s="721">
        <v>38.042314057961448</v>
      </c>
      <c r="E4" s="721">
        <v>93.325078586666663</v>
      </c>
      <c r="F4" s="612"/>
      <c r="G4" s="612"/>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278"/>
      <c r="AH4" s="278"/>
      <c r="AI4" s="278"/>
      <c r="AJ4" s="278"/>
    </row>
    <row r="5" spans="1:36" x14ac:dyDescent="0.2">
      <c r="A5" s="204" t="s">
        <v>269</v>
      </c>
      <c r="B5" s="205">
        <v>176.87666666666667</v>
      </c>
      <c r="C5" s="92">
        <v>28.240812324929973</v>
      </c>
      <c r="D5" s="92">
        <v>54.509821008403364</v>
      </c>
      <c r="E5" s="92">
        <v>94.126033333333325</v>
      </c>
      <c r="G5" s="612"/>
      <c r="H5" s="614"/>
      <c r="I5" s="614"/>
      <c r="J5" s="614"/>
      <c r="K5" s="614"/>
      <c r="L5" s="613"/>
      <c r="M5" s="613"/>
      <c r="N5" s="613"/>
      <c r="O5" s="613"/>
      <c r="P5" s="613"/>
      <c r="Q5" s="613"/>
      <c r="R5" s="613"/>
      <c r="S5" s="613"/>
      <c r="T5" s="613"/>
      <c r="U5" s="613"/>
      <c r="V5" s="613"/>
      <c r="W5" s="613"/>
      <c r="X5" s="613"/>
      <c r="Y5" s="613"/>
      <c r="Z5" s="613"/>
      <c r="AA5" s="613"/>
      <c r="AB5" s="613"/>
      <c r="AC5" s="613"/>
      <c r="AD5" s="613"/>
      <c r="AE5" s="613"/>
      <c r="AF5" s="613"/>
      <c r="AG5" s="278"/>
      <c r="AH5" s="278"/>
      <c r="AI5" s="278"/>
      <c r="AJ5" s="278"/>
    </row>
    <row r="6" spans="1:36" x14ac:dyDescent="0.2">
      <c r="A6" s="204" t="s">
        <v>270</v>
      </c>
      <c r="B6" s="205">
        <v>169.98666666666665</v>
      </c>
      <c r="C6" s="92">
        <v>28.33111111111111</v>
      </c>
      <c r="D6" s="92">
        <v>48.705222222222204</v>
      </c>
      <c r="E6" s="92">
        <v>92.950333333333333</v>
      </c>
      <c r="G6" s="612"/>
      <c r="L6" s="613"/>
      <c r="M6" s="613"/>
      <c r="N6" s="613"/>
      <c r="O6" s="613"/>
      <c r="P6" s="613"/>
      <c r="Q6" s="613"/>
      <c r="R6" s="613"/>
      <c r="S6" s="613"/>
      <c r="T6" s="613"/>
      <c r="U6" s="613"/>
      <c r="V6" s="613"/>
      <c r="W6" s="613"/>
      <c r="X6" s="613"/>
      <c r="Y6" s="613"/>
      <c r="Z6" s="613"/>
      <c r="AA6" s="613"/>
      <c r="AB6" s="613"/>
      <c r="AC6" s="613"/>
      <c r="AD6" s="613"/>
      <c r="AE6" s="613"/>
      <c r="AF6" s="613"/>
      <c r="AG6" s="278"/>
      <c r="AH6" s="278"/>
      <c r="AI6" s="278"/>
      <c r="AJ6" s="278"/>
    </row>
    <row r="7" spans="1:36" x14ac:dyDescent="0.2">
      <c r="A7" s="204" t="s">
        <v>233</v>
      </c>
      <c r="B7" s="205">
        <v>184.00666666666663</v>
      </c>
      <c r="C7" s="92">
        <v>31.935041322314042</v>
      </c>
      <c r="D7" s="92">
        <v>60.015792011019265</v>
      </c>
      <c r="E7" s="92">
        <v>92.055833333333325</v>
      </c>
      <c r="G7" s="612"/>
      <c r="L7" s="614"/>
      <c r="M7" s="614"/>
      <c r="N7" s="614"/>
      <c r="O7" s="614"/>
      <c r="P7" s="614"/>
      <c r="Q7" s="614"/>
      <c r="R7" s="614"/>
      <c r="S7" s="614"/>
      <c r="T7" s="614"/>
      <c r="U7" s="614"/>
      <c r="V7" s="614"/>
      <c r="W7" s="614"/>
      <c r="X7" s="614"/>
      <c r="Y7" s="614"/>
      <c r="Z7" s="614"/>
      <c r="AA7" s="614"/>
      <c r="AB7" s="614"/>
      <c r="AC7" s="614"/>
      <c r="AD7" s="614"/>
      <c r="AE7" s="614"/>
      <c r="AF7" s="614"/>
      <c r="AG7" s="280"/>
      <c r="AH7" s="280"/>
      <c r="AI7" s="280"/>
      <c r="AJ7" s="280"/>
    </row>
    <row r="8" spans="1:36" x14ac:dyDescent="0.2">
      <c r="A8" s="204" t="s">
        <v>271</v>
      </c>
      <c r="B8" s="205">
        <v>142.45663333333331</v>
      </c>
      <c r="C8" s="92">
        <v>23.742772222222222</v>
      </c>
      <c r="D8" s="92">
        <v>33.029961111111099</v>
      </c>
      <c r="E8" s="92">
        <v>85.683899999999994</v>
      </c>
      <c r="G8" s="612"/>
    </row>
    <row r="9" spans="1:36" x14ac:dyDescent="0.2">
      <c r="A9" s="204" t="s">
        <v>272</v>
      </c>
      <c r="B9" s="205">
        <v>161.96306666666663</v>
      </c>
      <c r="C9" s="92">
        <v>25.859649299719884</v>
      </c>
      <c r="D9" s="92">
        <v>35.236650700280073</v>
      </c>
      <c r="E9" s="92">
        <v>100.86676666666668</v>
      </c>
      <c r="G9" s="612"/>
    </row>
    <row r="10" spans="1:36" x14ac:dyDescent="0.2">
      <c r="A10" s="204" t="s">
        <v>273</v>
      </c>
      <c r="B10" s="205">
        <v>169.24</v>
      </c>
      <c r="C10" s="92">
        <v>33.847999999999999</v>
      </c>
      <c r="D10" s="92">
        <v>38.299999999999997</v>
      </c>
      <c r="E10" s="92">
        <v>97.092000000000013</v>
      </c>
      <c r="G10" s="612"/>
    </row>
    <row r="11" spans="1:36" x14ac:dyDescent="0.2">
      <c r="A11" s="204" t="s">
        <v>274</v>
      </c>
      <c r="B11" s="205">
        <v>180.32676666666669</v>
      </c>
      <c r="C11" s="92">
        <v>36.065353333333334</v>
      </c>
      <c r="D11" s="92">
        <v>44.282613333333344</v>
      </c>
      <c r="E11" s="92">
        <v>99.978800000000007</v>
      </c>
      <c r="G11" s="612"/>
    </row>
    <row r="12" spans="1:36" x14ac:dyDescent="0.2">
      <c r="A12" s="204" t="s">
        <v>275</v>
      </c>
      <c r="B12" s="205">
        <v>162.71333333333334</v>
      </c>
      <c r="C12" s="92">
        <v>27.118888888888893</v>
      </c>
      <c r="D12" s="92">
        <v>39.765211111111128</v>
      </c>
      <c r="E12" s="92">
        <v>95.82923333333332</v>
      </c>
      <c r="G12" s="612"/>
    </row>
    <row r="13" spans="1:36" x14ac:dyDescent="0.2">
      <c r="A13" s="204" t="s">
        <v>276</v>
      </c>
      <c r="B13" s="205">
        <v>165.04656666666668</v>
      </c>
      <c r="C13" s="92">
        <v>29.762495628415305</v>
      </c>
      <c r="D13" s="92">
        <v>49.128037704918029</v>
      </c>
      <c r="E13" s="92">
        <v>86.15603333333334</v>
      </c>
      <c r="G13" s="612"/>
    </row>
    <row r="14" spans="1:36" x14ac:dyDescent="0.2">
      <c r="A14" s="204" t="s">
        <v>205</v>
      </c>
      <c r="B14" s="205">
        <v>159.27333333333334</v>
      </c>
      <c r="C14" s="92">
        <v>26.545555555555559</v>
      </c>
      <c r="D14" s="92">
        <v>37.20014444444444</v>
      </c>
      <c r="E14" s="92">
        <v>95.527633333333341</v>
      </c>
      <c r="G14" s="612"/>
    </row>
    <row r="15" spans="1:36" x14ac:dyDescent="0.2">
      <c r="A15" s="204" t="s">
        <v>277</v>
      </c>
      <c r="B15" s="205">
        <v>198.56666666666666</v>
      </c>
      <c r="C15" s="92">
        <v>38.432258064516127</v>
      </c>
      <c r="D15" s="92">
        <v>51.052175268817201</v>
      </c>
      <c r="E15" s="92">
        <v>109.08223333333333</v>
      </c>
      <c r="G15" s="612"/>
    </row>
    <row r="16" spans="1:36" x14ac:dyDescent="0.2">
      <c r="A16" s="204" t="s">
        <v>234</v>
      </c>
      <c r="B16" s="206">
        <v>181.94633333333334</v>
      </c>
      <c r="C16" s="196">
        <v>30.324388888888894</v>
      </c>
      <c r="D16" s="196">
        <v>60.900011111111127</v>
      </c>
      <c r="E16" s="196">
        <v>90.721933333333325</v>
      </c>
      <c r="G16" s="612"/>
    </row>
    <row r="17" spans="1:11" x14ac:dyDescent="0.2">
      <c r="A17" s="204" t="s">
        <v>235</v>
      </c>
      <c r="B17" s="205">
        <v>175.18333333333334</v>
      </c>
      <c r="C17" s="92">
        <v>33.906451612903226</v>
      </c>
      <c r="D17" s="92">
        <v>42.432948387096772</v>
      </c>
      <c r="E17" s="92">
        <v>98.843933333333339</v>
      </c>
      <c r="G17" s="612"/>
    </row>
    <row r="18" spans="1:11" x14ac:dyDescent="0.2">
      <c r="A18" s="204" t="s">
        <v>278</v>
      </c>
      <c r="B18" s="205">
        <v>165.26593333333329</v>
      </c>
      <c r="C18" s="92">
        <v>35.135277165354324</v>
      </c>
      <c r="D18" s="92">
        <v>30.13322283464565</v>
      </c>
      <c r="E18" s="92">
        <v>99.997433333333319</v>
      </c>
      <c r="G18" s="612"/>
    </row>
    <row r="19" spans="1:11" x14ac:dyDescent="0.2">
      <c r="A19" s="3" t="s">
        <v>279</v>
      </c>
      <c r="B19" s="205">
        <v>182.26300000000001</v>
      </c>
      <c r="C19" s="92">
        <v>34.08169918699187</v>
      </c>
      <c r="D19" s="92">
        <v>54.682900813008132</v>
      </c>
      <c r="E19" s="92">
        <v>93.498400000000004</v>
      </c>
      <c r="G19" s="612"/>
    </row>
    <row r="20" spans="1:11" x14ac:dyDescent="0.2">
      <c r="A20" s="3" t="s">
        <v>206</v>
      </c>
      <c r="B20" s="205">
        <v>182.49326666666667</v>
      </c>
      <c r="C20" s="92">
        <v>32.908621857923499</v>
      </c>
      <c r="D20" s="92">
        <v>61.73981147540983</v>
      </c>
      <c r="E20" s="92">
        <v>87.844833333333341</v>
      </c>
      <c r="G20" s="612"/>
    </row>
    <row r="21" spans="1:11" x14ac:dyDescent="0.2">
      <c r="A21" s="3" t="s">
        <v>280</v>
      </c>
      <c r="B21" s="205">
        <v>167.46923333333334</v>
      </c>
      <c r="C21" s="92">
        <v>29.064908264462808</v>
      </c>
      <c r="D21" s="92">
        <v>47.014025068870531</v>
      </c>
      <c r="E21" s="92">
        <v>91.390299999999996</v>
      </c>
      <c r="G21" s="612"/>
    </row>
    <row r="22" spans="1:11" x14ac:dyDescent="0.2">
      <c r="A22" s="195" t="s">
        <v>281</v>
      </c>
      <c r="B22" s="205">
        <v>152.8689</v>
      </c>
      <c r="C22" s="92">
        <v>26.53096611570248</v>
      </c>
      <c r="D22" s="92">
        <v>37.199900550964202</v>
      </c>
      <c r="E22" s="92">
        <v>89.138033333333311</v>
      </c>
      <c r="G22" s="612"/>
    </row>
    <row r="23" spans="1:11" x14ac:dyDescent="0.2">
      <c r="A23" s="195" t="s">
        <v>282</v>
      </c>
      <c r="B23" s="207">
        <v>156.48333333333332</v>
      </c>
      <c r="C23" s="208">
        <v>22.736894586894586</v>
      </c>
      <c r="D23" s="208">
        <v>41.72197207977208</v>
      </c>
      <c r="E23" s="208">
        <v>92.024466666666655</v>
      </c>
      <c r="G23" s="612"/>
    </row>
    <row r="24" spans="1:11" x14ac:dyDescent="0.2">
      <c r="A24" s="195" t="s">
        <v>283</v>
      </c>
      <c r="B24" s="207">
        <v>121</v>
      </c>
      <c r="C24" s="208">
        <v>18.457627118644066</v>
      </c>
      <c r="D24" s="208">
        <v>47.240372881355938</v>
      </c>
      <c r="E24" s="208">
        <v>55.302</v>
      </c>
      <c r="G24" s="612"/>
    </row>
    <row r="25" spans="1:11" x14ac:dyDescent="0.2">
      <c r="A25" s="195" t="s">
        <v>545</v>
      </c>
      <c r="B25" s="207">
        <v>182.92666666666668</v>
      </c>
      <c r="C25" s="208">
        <v>31.747603305785123</v>
      </c>
      <c r="D25" s="208">
        <v>52.424996694214897</v>
      </c>
      <c r="E25" s="208">
        <v>98.75406666666666</v>
      </c>
      <c r="G25" s="612"/>
    </row>
    <row r="26" spans="1:11" x14ac:dyDescent="0.2">
      <c r="A26" s="3" t="s">
        <v>284</v>
      </c>
      <c r="B26" s="207">
        <v>150.30606666666671</v>
      </c>
      <c r="C26" s="208">
        <v>28.106012466124671</v>
      </c>
      <c r="D26" s="208">
        <v>34.693320867208712</v>
      </c>
      <c r="E26" s="208">
        <v>87.506733333333329</v>
      </c>
      <c r="G26" s="612"/>
    </row>
    <row r="27" spans="1:11" x14ac:dyDescent="0.2">
      <c r="A27" s="195" t="s">
        <v>236</v>
      </c>
      <c r="B27" s="207">
        <v>166.14000000000001</v>
      </c>
      <c r="C27" s="208">
        <v>31.066829268292686</v>
      </c>
      <c r="D27" s="208">
        <v>44.274004065040664</v>
      </c>
      <c r="E27" s="208">
        <v>90.799166666666665</v>
      </c>
      <c r="G27" s="612"/>
    </row>
    <row r="28" spans="1:11" x14ac:dyDescent="0.2">
      <c r="A28" s="195" t="s">
        <v>547</v>
      </c>
      <c r="B28" s="205">
        <v>158.82779999999997</v>
      </c>
      <c r="C28" s="92">
        <v>27.565155371900818</v>
      </c>
      <c r="D28" s="92">
        <v>40.601511294765814</v>
      </c>
      <c r="E28" s="92">
        <v>90.661133333333339</v>
      </c>
      <c r="G28" s="612"/>
    </row>
    <row r="29" spans="1:11" x14ac:dyDescent="0.2">
      <c r="A29" s="3" t="s">
        <v>285</v>
      </c>
      <c r="B29" s="207">
        <v>149.24756666666667</v>
      </c>
      <c r="C29" s="208">
        <v>23.829443417366949</v>
      </c>
      <c r="D29" s="208">
        <v>32.855456582633053</v>
      </c>
      <c r="E29" s="208">
        <v>92.562666666666672</v>
      </c>
      <c r="G29" s="612"/>
    </row>
    <row r="30" spans="1:11" x14ac:dyDescent="0.2">
      <c r="A30" s="3" t="s">
        <v>237</v>
      </c>
      <c r="B30" s="205">
        <v>206.22353333333336</v>
      </c>
      <c r="C30" s="92">
        <v>41.244706666666673</v>
      </c>
      <c r="D30" s="92">
        <v>35.159826666666675</v>
      </c>
      <c r="E30" s="92">
        <v>129.81900000000002</v>
      </c>
      <c r="G30" s="612"/>
    </row>
    <row r="31" spans="1:11" x14ac:dyDescent="0.2">
      <c r="A31" s="646" t="s">
        <v>286</v>
      </c>
      <c r="B31" s="647">
        <v>172.58034404980464</v>
      </c>
      <c r="C31" s="647">
        <v>30.560554676298846</v>
      </c>
      <c r="D31" s="647">
        <v>48.894756040172453</v>
      </c>
      <c r="E31" s="647">
        <v>93.125033333333334</v>
      </c>
      <c r="G31" s="612"/>
    </row>
    <row r="32" spans="1:11" x14ac:dyDescent="0.2">
      <c r="A32" s="645" t="s">
        <v>287</v>
      </c>
      <c r="B32" s="644">
        <v>175.71304160906041</v>
      </c>
      <c r="C32" s="644">
        <v>30.555634249241816</v>
      </c>
      <c r="D32" s="644">
        <v>52.408813400832543</v>
      </c>
      <c r="E32" s="644">
        <v>92.748593958986049</v>
      </c>
      <c r="G32" s="612"/>
      <c r="H32" s="613"/>
      <c r="I32" s="613"/>
      <c r="J32" s="613"/>
      <c r="K32" s="613"/>
    </row>
    <row r="33" spans="1:11" x14ac:dyDescent="0.2">
      <c r="A33" s="643" t="s">
        <v>288</v>
      </c>
      <c r="B33" s="648">
        <v>16.758496509060393</v>
      </c>
      <c r="C33" s="648">
        <v>2.9684817938699126</v>
      </c>
      <c r="D33" s="648">
        <v>14.366499342871094</v>
      </c>
      <c r="E33" s="648">
        <v>-0.57648462768061393</v>
      </c>
      <c r="G33" s="612"/>
      <c r="H33" s="613"/>
      <c r="I33" s="613"/>
      <c r="J33" s="613"/>
      <c r="K33" s="613"/>
    </row>
    <row r="34" spans="1:11" x14ac:dyDescent="0.2">
      <c r="A34" s="80"/>
      <c r="B34" s="3"/>
      <c r="C34" s="3"/>
      <c r="D34" s="3"/>
      <c r="E34" s="55" t="s">
        <v>570</v>
      </c>
    </row>
    <row r="35" spans="1:11" s="1" customFormat="1" x14ac:dyDescent="0.2">
      <c r="A35" s="810" t="s">
        <v>667</v>
      </c>
      <c r="B35" s="810"/>
      <c r="C35" s="810"/>
      <c r="D35" s="810"/>
      <c r="E35" s="810"/>
    </row>
    <row r="36" spans="1:11" s="1" customFormat="1" x14ac:dyDescent="0.2">
      <c r="A36" s="810"/>
      <c r="B36" s="810"/>
      <c r="C36" s="810"/>
      <c r="D36" s="810"/>
      <c r="E36" s="810"/>
    </row>
    <row r="37" spans="1:11" s="1" customFormat="1" x14ac:dyDescent="0.2">
      <c r="A37" s="810"/>
      <c r="B37" s="810"/>
      <c r="C37" s="810"/>
      <c r="D37" s="810"/>
      <c r="E37" s="810"/>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0" t="s">
        <v>35</v>
      </c>
      <c r="B1" s="770"/>
      <c r="C1" s="770"/>
    </row>
    <row r="2" spans="1:3" x14ac:dyDescent="0.2">
      <c r="A2" s="770"/>
      <c r="B2" s="770"/>
      <c r="C2" s="770"/>
    </row>
    <row r="3" spans="1:3" x14ac:dyDescent="0.2">
      <c r="A3" s="54"/>
      <c r="B3" s="3"/>
      <c r="C3" s="55" t="s">
        <v>259</v>
      </c>
    </row>
    <row r="4" spans="1:3" x14ac:dyDescent="0.2">
      <c r="A4" s="57"/>
      <c r="B4" s="203" t="s">
        <v>264</v>
      </c>
      <c r="C4" s="203" t="s">
        <v>267</v>
      </c>
    </row>
    <row r="5" spans="1:3" x14ac:dyDescent="0.2">
      <c r="A5" s="672" t="s">
        <v>268</v>
      </c>
      <c r="B5" s="673">
        <v>109.36563333333334</v>
      </c>
      <c r="C5" s="674">
        <v>80.713700000000003</v>
      </c>
    </row>
    <row r="6" spans="1:3" x14ac:dyDescent="0.2">
      <c r="A6" s="204" t="s">
        <v>269</v>
      </c>
      <c r="B6" s="462">
        <v>115.72999999999999</v>
      </c>
      <c r="C6" s="463">
        <v>83.087199999999996</v>
      </c>
    </row>
    <row r="7" spans="1:3" x14ac:dyDescent="0.2">
      <c r="A7" s="204" t="s">
        <v>270</v>
      </c>
      <c r="B7" s="462">
        <v>126.96836666666668</v>
      </c>
      <c r="C7" s="463">
        <v>86.448666666666654</v>
      </c>
    </row>
    <row r="8" spans="1:3" x14ac:dyDescent="0.2">
      <c r="A8" s="204" t="s">
        <v>233</v>
      </c>
      <c r="B8" s="462">
        <v>99.345666666666688</v>
      </c>
      <c r="C8" s="463">
        <v>80.238933333333335</v>
      </c>
    </row>
    <row r="9" spans="1:3" x14ac:dyDescent="0.2">
      <c r="A9" s="204" t="s">
        <v>271</v>
      </c>
      <c r="B9" s="462">
        <v>0</v>
      </c>
      <c r="C9" s="463">
        <v>0</v>
      </c>
    </row>
    <row r="10" spans="1:3" x14ac:dyDescent="0.2">
      <c r="A10" s="204" t="s">
        <v>272</v>
      </c>
      <c r="B10" s="462">
        <v>120.46476666666668</v>
      </c>
      <c r="C10" s="463">
        <v>94.658200000000008</v>
      </c>
    </row>
    <row r="11" spans="1:3" x14ac:dyDescent="0.2">
      <c r="A11" s="204" t="s">
        <v>273</v>
      </c>
      <c r="B11" s="462">
        <v>107.46666666666667</v>
      </c>
      <c r="C11" s="463">
        <v>80.359333333333339</v>
      </c>
    </row>
    <row r="12" spans="1:3" x14ac:dyDescent="0.2">
      <c r="A12" s="204" t="s">
        <v>274</v>
      </c>
      <c r="B12" s="462">
        <v>193.7046</v>
      </c>
      <c r="C12" s="463">
        <v>117.62573333333334</v>
      </c>
    </row>
    <row r="13" spans="1:3" x14ac:dyDescent="0.2">
      <c r="A13" s="204" t="s">
        <v>275</v>
      </c>
      <c r="B13" s="462">
        <v>0</v>
      </c>
      <c r="C13" s="463">
        <v>0</v>
      </c>
    </row>
    <row r="14" spans="1:3" x14ac:dyDescent="0.2">
      <c r="A14" s="204" t="s">
        <v>276</v>
      </c>
      <c r="B14" s="462">
        <v>125.29806666666666</v>
      </c>
      <c r="C14" s="463">
        <v>83.499300000000005</v>
      </c>
    </row>
    <row r="15" spans="1:3" x14ac:dyDescent="0.2">
      <c r="A15" s="204" t="s">
        <v>205</v>
      </c>
      <c r="B15" s="462">
        <v>111.01666666666668</v>
      </c>
      <c r="C15" s="463">
        <v>86.714066666666653</v>
      </c>
    </row>
    <row r="16" spans="1:3" x14ac:dyDescent="0.2">
      <c r="A16" s="204" t="s">
        <v>277</v>
      </c>
      <c r="B16" s="462">
        <v>156.13333333333333</v>
      </c>
      <c r="C16" s="463">
        <v>98.334199999999981</v>
      </c>
    </row>
    <row r="17" spans="1:3" x14ac:dyDescent="0.2">
      <c r="A17" s="204" t="s">
        <v>234</v>
      </c>
      <c r="B17" s="462">
        <v>130.85243333333335</v>
      </c>
      <c r="C17" s="463">
        <v>93.423533333333339</v>
      </c>
    </row>
    <row r="18" spans="1:3" x14ac:dyDescent="0.2">
      <c r="A18" s="204" t="s">
        <v>235</v>
      </c>
      <c r="B18" s="462">
        <v>137.74</v>
      </c>
      <c r="C18" s="463">
        <v>81.843766666666653</v>
      </c>
    </row>
    <row r="19" spans="1:3" x14ac:dyDescent="0.2">
      <c r="A19" s="204" t="s">
        <v>278</v>
      </c>
      <c r="B19" s="462">
        <v>165.26593333333329</v>
      </c>
      <c r="C19" s="463">
        <v>99.997433333333319</v>
      </c>
    </row>
    <row r="20" spans="1:3" x14ac:dyDescent="0.2">
      <c r="A20" s="204" t="s">
        <v>279</v>
      </c>
      <c r="B20" s="462">
        <v>107.25749999999998</v>
      </c>
      <c r="C20" s="463">
        <v>77.591100000000012</v>
      </c>
    </row>
    <row r="21" spans="1:3" x14ac:dyDescent="0.2">
      <c r="A21" s="204" t="s">
        <v>206</v>
      </c>
      <c r="B21" s="462">
        <v>159.18996666666666</v>
      </c>
      <c r="C21" s="463">
        <v>90.162300000000002</v>
      </c>
    </row>
    <row r="22" spans="1:3" x14ac:dyDescent="0.2">
      <c r="A22" s="204" t="s">
        <v>280</v>
      </c>
      <c r="B22" s="462">
        <v>125.6306</v>
      </c>
      <c r="C22" s="463">
        <v>93.113866666666667</v>
      </c>
    </row>
    <row r="23" spans="1:3" x14ac:dyDescent="0.2">
      <c r="A23" s="204" t="s">
        <v>281</v>
      </c>
      <c r="B23" s="462">
        <v>102.38260000000001</v>
      </c>
      <c r="C23" s="463">
        <v>82.499700000000004</v>
      </c>
    </row>
    <row r="24" spans="1:3" x14ac:dyDescent="0.2">
      <c r="A24" s="204" t="s">
        <v>282</v>
      </c>
      <c r="B24" s="462">
        <v>102.20333333333333</v>
      </c>
      <c r="C24" s="463">
        <v>81.411600000000007</v>
      </c>
    </row>
    <row r="25" spans="1:3" x14ac:dyDescent="0.2">
      <c r="A25" s="204" t="s">
        <v>283</v>
      </c>
      <c r="B25" s="462">
        <v>100</v>
      </c>
      <c r="C25" s="463">
        <v>61.537000000000013</v>
      </c>
    </row>
    <row r="26" spans="1:3" x14ac:dyDescent="0.2">
      <c r="A26" s="204" t="s">
        <v>545</v>
      </c>
      <c r="B26" s="462">
        <v>0</v>
      </c>
      <c r="C26" s="463">
        <v>0</v>
      </c>
    </row>
    <row r="27" spans="1:3" x14ac:dyDescent="0.2">
      <c r="A27" s="204" t="s">
        <v>284</v>
      </c>
      <c r="B27" s="462">
        <v>129.01486666666668</v>
      </c>
      <c r="C27" s="463">
        <v>99.63966666666667</v>
      </c>
    </row>
    <row r="28" spans="1:3" x14ac:dyDescent="0.2">
      <c r="A28" s="204" t="s">
        <v>236</v>
      </c>
      <c r="B28" s="462">
        <v>169.33666666666664</v>
      </c>
      <c r="C28" s="463">
        <v>90.752433333333329</v>
      </c>
    </row>
    <row r="29" spans="1:3" x14ac:dyDescent="0.2">
      <c r="A29" s="204" t="s">
        <v>547</v>
      </c>
      <c r="B29" s="462">
        <v>109.51113333333333</v>
      </c>
      <c r="C29" s="463">
        <v>81.232533333333336</v>
      </c>
    </row>
    <row r="30" spans="1:3" x14ac:dyDescent="0.2">
      <c r="A30" s="204" t="s">
        <v>285</v>
      </c>
      <c r="B30" s="462">
        <v>145.62153333333336</v>
      </c>
      <c r="C30" s="463">
        <v>89.515899999999988</v>
      </c>
    </row>
    <row r="31" spans="1:3" x14ac:dyDescent="0.2">
      <c r="A31" s="204" t="s">
        <v>237</v>
      </c>
      <c r="B31" s="462">
        <v>135.82059999999998</v>
      </c>
      <c r="C31" s="463">
        <v>73.505366666666674</v>
      </c>
    </row>
    <row r="32" spans="1:3" x14ac:dyDescent="0.2">
      <c r="A32" s="646" t="s">
        <v>286</v>
      </c>
      <c r="B32" s="650">
        <v>121.50247353198392</v>
      </c>
      <c r="C32" s="650">
        <v>86.321066666666653</v>
      </c>
    </row>
    <row r="33" spans="1:5" x14ac:dyDescent="0.2">
      <c r="A33" s="645" t="s">
        <v>287</v>
      </c>
      <c r="B33" s="649">
        <v>120.09020826880558</v>
      </c>
      <c r="C33" s="649">
        <v>85.734663003324641</v>
      </c>
    </row>
    <row r="34" spans="1:5" x14ac:dyDescent="0.2">
      <c r="A34" s="643" t="s">
        <v>288</v>
      </c>
      <c r="B34" s="659">
        <v>10.724574935472248</v>
      </c>
      <c r="C34" s="659">
        <v>5.0209630033246384</v>
      </c>
    </row>
    <row r="35" spans="1:5" x14ac:dyDescent="0.2">
      <c r="A35" s="80"/>
      <c r="B35" s="3"/>
      <c r="C35" s="55" t="s">
        <v>514</v>
      </c>
    </row>
    <row r="36" spans="1:5" x14ac:dyDescent="0.2">
      <c r="A36" s="80" t="s">
        <v>484</v>
      </c>
      <c r="B36" s="80"/>
      <c r="C36" s="80"/>
    </row>
    <row r="37" spans="1:5" s="1" customFormat="1" x14ac:dyDescent="0.2">
      <c r="A37" s="810"/>
      <c r="B37" s="810"/>
      <c r="C37" s="810"/>
      <c r="D37" s="810"/>
      <c r="E37" s="810"/>
    </row>
    <row r="38" spans="1:5" s="1" customFormat="1" x14ac:dyDescent="0.2">
      <c r="A38" s="810"/>
      <c r="B38" s="810"/>
      <c r="C38" s="810"/>
      <c r="D38" s="810"/>
      <c r="E38" s="810"/>
    </row>
    <row r="39" spans="1:5" s="1" customFormat="1" x14ac:dyDescent="0.2">
      <c r="A39" s="810"/>
      <c r="B39" s="810"/>
      <c r="C39" s="810"/>
      <c r="D39" s="810"/>
      <c r="E39" s="810"/>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6"/>
      <c r="B3" s="145">
        <v>2022</v>
      </c>
      <c r="C3" s="145">
        <v>2023</v>
      </c>
      <c r="D3" s="145" t="s">
        <v>509</v>
      </c>
      <c r="E3" s="145" t="s">
        <v>509</v>
      </c>
      <c r="F3" s="145" t="s">
        <v>509</v>
      </c>
      <c r="G3" s="145" t="s">
        <v>509</v>
      </c>
      <c r="H3" s="145" t="s">
        <v>509</v>
      </c>
      <c r="I3" s="145" t="s">
        <v>509</v>
      </c>
      <c r="J3" s="145" t="s">
        <v>509</v>
      </c>
      <c r="K3" s="145" t="s">
        <v>509</v>
      </c>
      <c r="L3" s="145" t="s">
        <v>509</v>
      </c>
      <c r="M3" s="145" t="s">
        <v>509</v>
      </c>
    </row>
    <row r="4" spans="1:13" x14ac:dyDescent="0.2">
      <c r="A4" s="440"/>
      <c r="B4" s="537">
        <v>44896</v>
      </c>
      <c r="C4" s="537">
        <v>44927</v>
      </c>
      <c r="D4" s="537">
        <v>44958</v>
      </c>
      <c r="E4" s="537">
        <v>44986</v>
      </c>
      <c r="F4" s="537">
        <v>45017</v>
      </c>
      <c r="G4" s="537">
        <v>45047</v>
      </c>
      <c r="H4" s="537">
        <v>45078</v>
      </c>
      <c r="I4" s="537">
        <v>45108</v>
      </c>
      <c r="J4" s="537">
        <v>45139</v>
      </c>
      <c r="K4" s="537">
        <v>45170</v>
      </c>
      <c r="L4" s="537">
        <v>45200</v>
      </c>
      <c r="M4" s="537">
        <v>45231</v>
      </c>
    </row>
    <row r="5" spans="1:13" x14ac:dyDescent="0.2">
      <c r="A5" s="538" t="s">
        <v>290</v>
      </c>
      <c r="B5" s="539">
        <v>81.114499999999992</v>
      </c>
      <c r="C5" s="539">
        <v>82.547142857142831</v>
      </c>
      <c r="D5" s="539">
        <v>82.494500000000016</v>
      </c>
      <c r="E5" s="539">
        <v>78.430000000000007</v>
      </c>
      <c r="F5" s="539">
        <v>84.769473684210539</v>
      </c>
      <c r="G5" s="539">
        <v>75.666818181818158</v>
      </c>
      <c r="H5" s="539">
        <v>74.85318181818181</v>
      </c>
      <c r="I5" s="539">
        <v>80.068571428571431</v>
      </c>
      <c r="J5" s="539">
        <v>86.23347826086956</v>
      </c>
      <c r="K5" s="539">
        <v>93.750476190476206</v>
      </c>
      <c r="L5" s="539">
        <v>90.75500000000001</v>
      </c>
      <c r="M5" s="539">
        <v>82.941363636363619</v>
      </c>
    </row>
    <row r="6" spans="1:13" x14ac:dyDescent="0.2">
      <c r="A6" s="540" t="s">
        <v>291</v>
      </c>
      <c r="B6" s="539">
        <v>76.437142857142888</v>
      </c>
      <c r="C6" s="539">
        <v>78.123000000000019</v>
      </c>
      <c r="D6" s="539">
        <v>76.832631578947371</v>
      </c>
      <c r="E6" s="539">
        <v>73.277826086956523</v>
      </c>
      <c r="F6" s="539">
        <v>79.446315789473672</v>
      </c>
      <c r="G6" s="539">
        <v>71.578181818181804</v>
      </c>
      <c r="H6" s="539">
        <v>70.248095238095246</v>
      </c>
      <c r="I6" s="539">
        <v>76.069499999999977</v>
      </c>
      <c r="J6" s="539">
        <v>81.386086956521751</v>
      </c>
      <c r="K6" s="539">
        <v>89.424750000000017</v>
      </c>
      <c r="L6" s="539">
        <v>85.639523809523794</v>
      </c>
      <c r="M6" s="539">
        <v>77.684999999999988</v>
      </c>
    </row>
    <row r="7" spans="1:13" x14ac:dyDescent="0.2">
      <c r="A7" s="541" t="s">
        <v>292</v>
      </c>
      <c r="B7" s="542">
        <v>1.0588809523809526</v>
      </c>
      <c r="C7" s="542">
        <v>1.0769</v>
      </c>
      <c r="D7" s="542">
        <v>1.07151</v>
      </c>
      <c r="E7" s="542">
        <v>1.0705826086956522</v>
      </c>
      <c r="F7" s="542">
        <v>1.096772222222222</v>
      </c>
      <c r="G7" s="542">
        <v>1.0867500000000001</v>
      </c>
      <c r="H7" s="542">
        <v>1.0839863636363638</v>
      </c>
      <c r="I7" s="542">
        <v>1.1058142857142859</v>
      </c>
      <c r="J7" s="542">
        <v>1.0908869565217392</v>
      </c>
      <c r="K7" s="542">
        <v>1.0683809523809522</v>
      </c>
      <c r="L7" s="542">
        <v>1.0562545454545453</v>
      </c>
      <c r="M7" s="542">
        <v>1.0808227272727271</v>
      </c>
    </row>
    <row r="8" spans="1:13" x14ac:dyDescent="0.2">
      <c r="M8" s="161" t="s">
        <v>293</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4"/>
      <c r="B3" s="145">
        <v>2022</v>
      </c>
      <c r="C3" s="145">
        <v>2023</v>
      </c>
      <c r="D3" s="145" t="s">
        <v>509</v>
      </c>
      <c r="E3" s="145" t="s">
        <v>509</v>
      </c>
      <c r="F3" s="145" t="s">
        <v>509</v>
      </c>
      <c r="G3" s="145" t="s">
        <v>509</v>
      </c>
      <c r="H3" s="145" t="s">
        <v>509</v>
      </c>
      <c r="I3" s="145" t="s">
        <v>509</v>
      </c>
      <c r="J3" s="145" t="s">
        <v>509</v>
      </c>
      <c r="K3" s="145" t="s">
        <v>509</v>
      </c>
      <c r="L3" s="145" t="s">
        <v>509</v>
      </c>
      <c r="M3" s="145" t="s">
        <v>509</v>
      </c>
    </row>
    <row r="4" spans="1:13" x14ac:dyDescent="0.2">
      <c r="A4" s="440"/>
      <c r="B4" s="537">
        <v>44896</v>
      </c>
      <c r="C4" s="537">
        <v>44927</v>
      </c>
      <c r="D4" s="537">
        <v>44958</v>
      </c>
      <c r="E4" s="537">
        <v>44986</v>
      </c>
      <c r="F4" s="537">
        <v>45017</v>
      </c>
      <c r="G4" s="537">
        <v>45047</v>
      </c>
      <c r="H4" s="537">
        <v>45078</v>
      </c>
      <c r="I4" s="537">
        <v>45108</v>
      </c>
      <c r="J4" s="537">
        <v>45139</v>
      </c>
      <c r="K4" s="537">
        <v>45170</v>
      </c>
      <c r="L4" s="537">
        <v>45200</v>
      </c>
      <c r="M4" s="537">
        <v>45231</v>
      </c>
    </row>
    <row r="5" spans="1:13" x14ac:dyDescent="0.2">
      <c r="A5" s="485" t="s">
        <v>294</v>
      </c>
      <c r="B5" s="397"/>
      <c r="C5" s="397"/>
      <c r="D5" s="397"/>
      <c r="E5" s="397"/>
      <c r="F5" s="397"/>
      <c r="G5" s="397"/>
      <c r="H5" s="397"/>
      <c r="I5" s="397"/>
      <c r="J5" s="397"/>
      <c r="K5" s="397"/>
      <c r="L5" s="397"/>
      <c r="M5" s="397"/>
    </row>
    <row r="6" spans="1:13" x14ac:dyDescent="0.2">
      <c r="A6" s="545" t="s">
        <v>295</v>
      </c>
      <c r="B6" s="396">
        <v>83.465909090909079</v>
      </c>
      <c r="C6" s="396">
        <v>84.219090909090909</v>
      </c>
      <c r="D6" s="396">
        <v>82.194999999999993</v>
      </c>
      <c r="E6" s="396">
        <v>79.618695652173912</v>
      </c>
      <c r="F6" s="396">
        <v>84.483000000000018</v>
      </c>
      <c r="G6" s="396">
        <v>77.061304347826095</v>
      </c>
      <c r="H6" s="396">
        <v>76.883636363636342</v>
      </c>
      <c r="I6" s="396">
        <v>82.379047619047611</v>
      </c>
      <c r="J6" s="396">
        <v>88.711304347826072</v>
      </c>
      <c r="K6" s="396">
        <v>97.76857142857142</v>
      </c>
      <c r="L6" s="396">
        <v>94.848181818181814</v>
      </c>
      <c r="M6" s="396">
        <v>89.39318181818183</v>
      </c>
    </row>
    <row r="7" spans="1:13" x14ac:dyDescent="0.2">
      <c r="A7" s="545" t="s">
        <v>296</v>
      </c>
      <c r="B7" s="396">
        <v>77.100000000000009</v>
      </c>
      <c r="C7" s="396">
        <v>80.849090909090918</v>
      </c>
      <c r="D7" s="396">
        <v>81.740000000000009</v>
      </c>
      <c r="E7" s="396">
        <v>78.278695652173894</v>
      </c>
      <c r="F7" s="396">
        <v>83.493000000000009</v>
      </c>
      <c r="G7" s="396">
        <v>74.883913043478259</v>
      </c>
      <c r="H7" s="396">
        <v>74.681363636363614</v>
      </c>
      <c r="I7" s="396">
        <v>80.799523809523805</v>
      </c>
      <c r="J7" s="396">
        <v>86.173913043478251</v>
      </c>
      <c r="K7" s="396">
        <v>93.403809523809514</v>
      </c>
      <c r="L7" s="396">
        <v>88.972727272727255</v>
      </c>
      <c r="M7" s="396">
        <v>82.817272727272723</v>
      </c>
    </row>
    <row r="8" spans="1:13" x14ac:dyDescent="0.2">
      <c r="A8" s="545" t="s">
        <v>551</v>
      </c>
      <c r="B8" s="396">
        <v>81.415909090909111</v>
      </c>
      <c r="C8" s="396">
        <v>82.26</v>
      </c>
      <c r="D8" s="396">
        <v>80.429999999999993</v>
      </c>
      <c r="E8" s="396">
        <v>77.766521739130425</v>
      </c>
      <c r="F8" s="396">
        <v>82.727999999999994</v>
      </c>
      <c r="G8" s="396">
        <v>75.385217391304323</v>
      </c>
      <c r="H8" s="396">
        <v>75.233636363636364</v>
      </c>
      <c r="I8" s="396">
        <v>80.72904761904762</v>
      </c>
      <c r="J8" s="396">
        <v>87.013478260869576</v>
      </c>
      <c r="K8" s="396">
        <v>96.116190476190482</v>
      </c>
      <c r="L8" s="396">
        <v>93.150454545454522</v>
      </c>
      <c r="M8" s="396">
        <v>87.597727272727255</v>
      </c>
    </row>
    <row r="9" spans="1:13" x14ac:dyDescent="0.2">
      <c r="A9" s="545" t="s">
        <v>552</v>
      </c>
      <c r="B9" s="396">
        <v>77.402272727272745</v>
      </c>
      <c r="C9" s="396">
        <v>79.346363636363648</v>
      </c>
      <c r="D9" s="396">
        <v>77.989999999999981</v>
      </c>
      <c r="E9" s="396">
        <v>75.414347826086939</v>
      </c>
      <c r="F9" s="396">
        <v>81.138000000000005</v>
      </c>
      <c r="G9" s="396">
        <v>73.835217391304354</v>
      </c>
      <c r="H9" s="396">
        <v>73.683636363636353</v>
      </c>
      <c r="I9" s="396">
        <v>79.179047619047608</v>
      </c>
      <c r="J9" s="396">
        <v>85.511304347826098</v>
      </c>
      <c r="K9" s="396">
        <v>93.90190476190476</v>
      </c>
      <c r="L9" s="396">
        <v>90.900454545454522</v>
      </c>
      <c r="M9" s="396">
        <v>85.347727272727255</v>
      </c>
    </row>
    <row r="10" spans="1:13" x14ac:dyDescent="0.2">
      <c r="A10" s="546" t="s">
        <v>298</v>
      </c>
      <c r="B10" s="447">
        <v>78.585499999999996</v>
      </c>
      <c r="C10" s="447">
        <v>79.714285714285708</v>
      </c>
      <c r="D10" s="447">
        <v>79.316499999999991</v>
      </c>
      <c r="E10" s="447">
        <v>76.996521739130444</v>
      </c>
      <c r="F10" s="447">
        <v>83.292777777777786</v>
      </c>
      <c r="G10" s="447">
        <v>74.164761904761917</v>
      </c>
      <c r="H10" s="447">
        <v>74.608181818181819</v>
      </c>
      <c r="I10" s="447">
        <v>79.766190476190459</v>
      </c>
      <c r="J10" s="447">
        <v>86.751818181818194</v>
      </c>
      <c r="K10" s="447">
        <v>94.744285714285724</v>
      </c>
      <c r="L10" s="447">
        <v>91.371818181818185</v>
      </c>
      <c r="M10" s="447">
        <v>83.995909090909109</v>
      </c>
    </row>
    <row r="11" spans="1:13" x14ac:dyDescent="0.2">
      <c r="A11" s="485" t="s">
        <v>297</v>
      </c>
      <c r="B11" s="398"/>
      <c r="C11" s="398"/>
      <c r="D11" s="398"/>
      <c r="E11" s="398"/>
      <c r="F11" s="398"/>
      <c r="G11" s="398"/>
      <c r="H11" s="398"/>
      <c r="I11" s="398"/>
      <c r="J11" s="398"/>
      <c r="K11" s="398"/>
      <c r="L11" s="398"/>
      <c r="M11" s="398"/>
    </row>
    <row r="12" spans="1:13" x14ac:dyDescent="0.2">
      <c r="A12" s="545" t="s">
        <v>299</v>
      </c>
      <c r="B12" s="396">
        <v>83.635499999999993</v>
      </c>
      <c r="C12" s="396">
        <v>85.164285714285697</v>
      </c>
      <c r="D12" s="396">
        <v>84.976500000000001</v>
      </c>
      <c r="E12" s="396">
        <v>80.250869565217414</v>
      </c>
      <c r="F12" s="396">
        <v>85.826111111111103</v>
      </c>
      <c r="G12" s="396">
        <v>76.064761904761895</v>
      </c>
      <c r="H12" s="396">
        <v>75.508181818181825</v>
      </c>
      <c r="I12" s="396">
        <v>80.611428571428604</v>
      </c>
      <c r="J12" s="396">
        <v>86.476818181818203</v>
      </c>
      <c r="K12" s="396">
        <v>94.444285714285726</v>
      </c>
      <c r="L12" s="396">
        <v>91.071818181818173</v>
      </c>
      <c r="M12" s="396">
        <v>83.695909090909097</v>
      </c>
    </row>
    <row r="13" spans="1:13" x14ac:dyDescent="0.2">
      <c r="A13" s="545" t="s">
        <v>300</v>
      </c>
      <c r="B13" s="396">
        <v>81.51409090909091</v>
      </c>
      <c r="C13" s="396">
        <v>81.071818181818216</v>
      </c>
      <c r="D13" s="396">
        <v>81.149500000000003</v>
      </c>
      <c r="E13" s="396">
        <v>77.617826086956526</v>
      </c>
      <c r="F13" s="396">
        <v>83.867999999999995</v>
      </c>
      <c r="G13" s="396">
        <v>75.329565217391306</v>
      </c>
      <c r="H13" s="396">
        <v>74.305909090909111</v>
      </c>
      <c r="I13" s="396">
        <v>79.705238095238087</v>
      </c>
      <c r="J13" s="396">
        <v>86.335217391304369</v>
      </c>
      <c r="K13" s="396">
        <v>94.107142857142861</v>
      </c>
      <c r="L13" s="396">
        <v>91.62318181818182</v>
      </c>
      <c r="M13" s="396">
        <v>83.442272727272723</v>
      </c>
    </row>
    <row r="14" spans="1:13" x14ac:dyDescent="0.2">
      <c r="A14" s="545" t="s">
        <v>301</v>
      </c>
      <c r="B14" s="396">
        <v>82.502999999999986</v>
      </c>
      <c r="C14" s="396">
        <v>84.776190476190479</v>
      </c>
      <c r="D14" s="396">
        <v>86.036500000000004</v>
      </c>
      <c r="E14" s="396">
        <v>81.120434782608712</v>
      </c>
      <c r="F14" s="396">
        <v>86.570555555555558</v>
      </c>
      <c r="G14" s="396">
        <v>76.910000000000011</v>
      </c>
      <c r="H14" s="396">
        <v>76.969545454545468</v>
      </c>
      <c r="I14" s="396">
        <v>82.26857142857142</v>
      </c>
      <c r="J14" s="396">
        <v>89.297272727272727</v>
      </c>
      <c r="K14" s="396">
        <v>98.15857142857142</v>
      </c>
      <c r="L14" s="396">
        <v>94.949090909090913</v>
      </c>
      <c r="M14" s="396">
        <v>85.759545454545432</v>
      </c>
    </row>
    <row r="15" spans="1:13" x14ac:dyDescent="0.2">
      <c r="A15" s="485" t="s">
        <v>209</v>
      </c>
      <c r="B15" s="398"/>
      <c r="C15" s="398"/>
      <c r="D15" s="398"/>
      <c r="E15" s="398"/>
      <c r="F15" s="398"/>
      <c r="G15" s="398"/>
      <c r="H15" s="398"/>
      <c r="I15" s="398"/>
      <c r="J15" s="398"/>
      <c r="K15" s="398"/>
      <c r="L15" s="398"/>
      <c r="M15" s="398"/>
    </row>
    <row r="16" spans="1:13" x14ac:dyDescent="0.2">
      <c r="A16" s="545" t="s">
        <v>302</v>
      </c>
      <c r="B16" s="396">
        <v>57.060500000000005</v>
      </c>
      <c r="C16" s="396">
        <v>56.140476190476178</v>
      </c>
      <c r="D16" s="396">
        <v>55.676499999999997</v>
      </c>
      <c r="E16" s="396">
        <v>55.794347826086963</v>
      </c>
      <c r="F16" s="396">
        <v>64.687222222222218</v>
      </c>
      <c r="G16" s="396">
        <v>56.559999999999988</v>
      </c>
      <c r="H16" s="396">
        <v>56.590000000000011</v>
      </c>
      <c r="I16" s="396">
        <v>63.88761904761904</v>
      </c>
      <c r="J16" s="396">
        <v>70.692727272727268</v>
      </c>
      <c r="K16" s="396">
        <v>78.179999999999993</v>
      </c>
      <c r="L16" s="396">
        <v>76.521818181818176</v>
      </c>
      <c r="M16" s="396">
        <v>67.327727272727273</v>
      </c>
    </row>
    <row r="17" spans="1:13" x14ac:dyDescent="0.2">
      <c r="A17" s="485" t="s">
        <v>303</v>
      </c>
      <c r="B17" s="486"/>
      <c r="C17" s="486"/>
      <c r="D17" s="486"/>
      <c r="E17" s="486"/>
      <c r="F17" s="486"/>
      <c r="G17" s="486"/>
      <c r="H17" s="486"/>
      <c r="I17" s="486"/>
      <c r="J17" s="486"/>
      <c r="K17" s="486"/>
      <c r="L17" s="486"/>
      <c r="M17" s="486"/>
    </row>
    <row r="18" spans="1:13" x14ac:dyDescent="0.2">
      <c r="A18" s="545" t="s">
        <v>304</v>
      </c>
      <c r="B18" s="396">
        <v>76.437142857142888</v>
      </c>
      <c r="C18" s="396">
        <v>78.123000000000019</v>
      </c>
      <c r="D18" s="396">
        <v>76.832631578947371</v>
      </c>
      <c r="E18" s="396">
        <v>73.277826086956523</v>
      </c>
      <c r="F18" s="396">
        <v>79.446315789473672</v>
      </c>
      <c r="G18" s="396">
        <v>71.578181818181804</v>
      </c>
      <c r="H18" s="396">
        <v>70.248095238095246</v>
      </c>
      <c r="I18" s="396">
        <v>76.069499999999977</v>
      </c>
      <c r="J18" s="396">
        <v>81.386086956521751</v>
      </c>
      <c r="K18" s="396">
        <v>89.424750000000017</v>
      </c>
      <c r="L18" s="396">
        <v>85.639523809523794</v>
      </c>
      <c r="M18" s="396">
        <v>77.684999999999988</v>
      </c>
    </row>
    <row r="19" spans="1:13" x14ac:dyDescent="0.2">
      <c r="A19" s="546" t="s">
        <v>305</v>
      </c>
      <c r="B19" s="447">
        <v>67.013636363636365</v>
      </c>
      <c r="C19" s="447">
        <v>68.979047619047606</v>
      </c>
      <c r="D19" s="447">
        <v>66.913499999999985</v>
      </c>
      <c r="E19" s="447">
        <v>63.499999999999979</v>
      </c>
      <c r="F19" s="447">
        <v>68.448999999999998</v>
      </c>
      <c r="G19" s="447">
        <v>61.749130434782607</v>
      </c>
      <c r="H19" s="447">
        <v>63.049545454545452</v>
      </c>
      <c r="I19" s="447">
        <v>68.944285714285726</v>
      </c>
      <c r="J19" s="447">
        <v>75.425652173913036</v>
      </c>
      <c r="K19" s="447">
        <v>84.479523809523812</v>
      </c>
      <c r="L19" s="447">
        <v>80.922727272727286</v>
      </c>
      <c r="M19" s="447">
        <v>74.25500000000001</v>
      </c>
    </row>
    <row r="20" spans="1:13" x14ac:dyDescent="0.2">
      <c r="A20" s="485" t="s">
        <v>306</v>
      </c>
      <c r="B20" s="486"/>
      <c r="C20" s="486"/>
      <c r="D20" s="486"/>
      <c r="E20" s="486"/>
      <c r="F20" s="486"/>
      <c r="G20" s="486"/>
      <c r="H20" s="486"/>
      <c r="I20" s="486"/>
      <c r="J20" s="486"/>
      <c r="K20" s="486"/>
      <c r="L20" s="486"/>
      <c r="M20" s="486"/>
    </row>
    <row r="21" spans="1:13" x14ac:dyDescent="0.2">
      <c r="A21" s="545" t="s">
        <v>307</v>
      </c>
      <c r="B21" s="396">
        <v>84.302999999999997</v>
      </c>
      <c r="C21" s="396">
        <v>85.614285714285714</v>
      </c>
      <c r="D21" s="396">
        <v>85.361499999999992</v>
      </c>
      <c r="E21" s="396">
        <v>80.555217391304339</v>
      </c>
      <c r="F21" s="396">
        <v>87.166666666666686</v>
      </c>
      <c r="G21" s="396">
        <v>77.576666666666654</v>
      </c>
      <c r="H21" s="396">
        <v>76.387727272727261</v>
      </c>
      <c r="I21" s="396">
        <v>81.586190476190467</v>
      </c>
      <c r="J21" s="396">
        <v>88.324545454545472</v>
      </c>
      <c r="K21" s="396">
        <v>96.244285714285724</v>
      </c>
      <c r="L21" s="396">
        <v>92.871818181818185</v>
      </c>
      <c r="M21" s="396">
        <v>86.011818181818185</v>
      </c>
    </row>
    <row r="22" spans="1:13" x14ac:dyDescent="0.2">
      <c r="A22" s="545" t="s">
        <v>308</v>
      </c>
      <c r="B22" s="399">
        <v>81.590499999999992</v>
      </c>
      <c r="C22" s="399">
        <v>82.201428571428579</v>
      </c>
      <c r="D22" s="399">
        <v>82.261999999999986</v>
      </c>
      <c r="E22" s="399">
        <v>79.018260869565225</v>
      </c>
      <c r="F22" s="399">
        <v>85.904444444444437</v>
      </c>
      <c r="G22" s="399">
        <v>75.814285714285717</v>
      </c>
      <c r="H22" s="399">
        <v>75.032272727272726</v>
      </c>
      <c r="I22" s="399">
        <v>80.00238095238096</v>
      </c>
      <c r="J22" s="399">
        <v>86.909999999999982</v>
      </c>
      <c r="K22" s="399">
        <v>94.761428571428581</v>
      </c>
      <c r="L22" s="399">
        <v>92.398181818181783</v>
      </c>
      <c r="M22" s="399">
        <v>85.12318181818182</v>
      </c>
    </row>
    <row r="23" spans="1:13" x14ac:dyDescent="0.2">
      <c r="A23" s="546" t="s">
        <v>309</v>
      </c>
      <c r="B23" s="447">
        <v>83.18549999999999</v>
      </c>
      <c r="C23" s="447">
        <v>84.130952380952365</v>
      </c>
      <c r="D23" s="447">
        <v>82.776499999999984</v>
      </c>
      <c r="E23" s="447">
        <v>78.672608695652187</v>
      </c>
      <c r="F23" s="447">
        <v>85.940555555555548</v>
      </c>
      <c r="G23" s="447">
        <v>76.945714285714288</v>
      </c>
      <c r="H23" s="447">
        <v>75.099090909090904</v>
      </c>
      <c r="I23" s="447">
        <v>80.230476190476182</v>
      </c>
      <c r="J23" s="447">
        <v>86.89727272727275</v>
      </c>
      <c r="K23" s="447">
        <v>94.643499999999989</v>
      </c>
      <c r="L23" s="447">
        <v>92.962727272727278</v>
      </c>
      <c r="M23" s="447">
        <v>85.745909090909109</v>
      </c>
    </row>
    <row r="24" spans="1:13" s="615" customFormat="1" x14ac:dyDescent="0.2">
      <c r="A24" s="547" t="s">
        <v>310</v>
      </c>
      <c r="B24" s="548">
        <v>79.785454545454556</v>
      </c>
      <c r="C24" s="548">
        <v>81.62</v>
      </c>
      <c r="D24" s="548">
        <v>81.857500000000002</v>
      </c>
      <c r="E24" s="548">
        <v>78.44521739130434</v>
      </c>
      <c r="F24" s="548">
        <v>84.136499999999998</v>
      </c>
      <c r="G24" s="548">
        <v>75.861739130434799</v>
      </c>
      <c r="H24" s="548">
        <v>75.170454545454561</v>
      </c>
      <c r="I24" s="548">
        <v>81.063333333333318</v>
      </c>
      <c r="J24" s="548">
        <v>87.323913043478257</v>
      </c>
      <c r="K24" s="548">
        <v>94.548571428571421</v>
      </c>
      <c r="L24" s="548">
        <v>91.770909090909072</v>
      </c>
      <c r="M24" s="548">
        <v>84.922727272727286</v>
      </c>
    </row>
    <row r="25" spans="1:13" x14ac:dyDescent="0.2">
      <c r="A25" s="543"/>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5"/>
    </row>
    <row r="2" spans="1:14" ht="14.1" customHeight="1" x14ac:dyDescent="0.2">
      <c r="A2" s="158"/>
      <c r="B2" s="158"/>
      <c r="N2" s="161" t="s">
        <v>311</v>
      </c>
    </row>
    <row r="3" spans="1:14" ht="14.1" customHeight="1" x14ac:dyDescent="0.2">
      <c r="A3" s="552"/>
      <c r="B3" s="552"/>
      <c r="C3" s="145">
        <v>2022</v>
      </c>
      <c r="D3" s="145">
        <v>2023</v>
      </c>
      <c r="E3" s="145" t="s">
        <v>509</v>
      </c>
      <c r="F3" s="145" t="s">
        <v>509</v>
      </c>
      <c r="G3" s="145" t="s">
        <v>509</v>
      </c>
      <c r="H3" s="145" t="s">
        <v>509</v>
      </c>
      <c r="I3" s="145" t="s">
        <v>509</v>
      </c>
      <c r="J3" s="145" t="s">
        <v>509</v>
      </c>
      <c r="K3" s="145" t="s">
        <v>509</v>
      </c>
      <c r="L3" s="145" t="s">
        <v>509</v>
      </c>
      <c r="M3" s="145" t="s">
        <v>509</v>
      </c>
      <c r="N3" s="145" t="s">
        <v>509</v>
      </c>
    </row>
    <row r="4" spans="1:14" ht="14.1" customHeight="1" x14ac:dyDescent="0.2">
      <c r="C4" s="537">
        <v>44896</v>
      </c>
      <c r="D4" s="537">
        <v>44927</v>
      </c>
      <c r="E4" s="537">
        <v>44958</v>
      </c>
      <c r="F4" s="537">
        <v>44986</v>
      </c>
      <c r="G4" s="537">
        <v>45017</v>
      </c>
      <c r="H4" s="537">
        <v>45047</v>
      </c>
      <c r="I4" s="537">
        <v>45078</v>
      </c>
      <c r="J4" s="537">
        <v>45108</v>
      </c>
      <c r="K4" s="537">
        <v>45139</v>
      </c>
      <c r="L4" s="537">
        <v>45170</v>
      </c>
      <c r="M4" s="537">
        <v>45200</v>
      </c>
      <c r="N4" s="537">
        <v>45231</v>
      </c>
    </row>
    <row r="5" spans="1:14" ht="14.1" customHeight="1" x14ac:dyDescent="0.2">
      <c r="A5" s="813" t="s">
        <v>485</v>
      </c>
      <c r="B5" s="553" t="s">
        <v>312</v>
      </c>
      <c r="C5" s="549">
        <v>705.96590909090912</v>
      </c>
      <c r="D5" s="549">
        <v>818.23863636363637</v>
      </c>
      <c r="E5" s="549">
        <v>821.17499999999995</v>
      </c>
      <c r="F5" s="549">
        <v>799.445652173913</v>
      </c>
      <c r="G5" s="549">
        <v>861.83749999999998</v>
      </c>
      <c r="H5" s="549">
        <v>801.11956521739125</v>
      </c>
      <c r="I5" s="549">
        <v>804.7954545454545</v>
      </c>
      <c r="J5" s="549">
        <v>874.88095238095241</v>
      </c>
      <c r="K5" s="549">
        <v>947.06521739130437</v>
      </c>
      <c r="L5" s="549">
        <v>932.91666666666663</v>
      </c>
      <c r="M5" s="549">
        <v>800.9204545454545</v>
      </c>
      <c r="N5" s="549">
        <v>781.04590909090916</v>
      </c>
    </row>
    <row r="6" spans="1:14" ht="14.1" customHeight="1" x14ac:dyDescent="0.2">
      <c r="A6" s="814"/>
      <c r="B6" s="554" t="s">
        <v>313</v>
      </c>
      <c r="C6" s="550">
        <v>742.13636363636363</v>
      </c>
      <c r="D6" s="550">
        <v>847.89285714285711</v>
      </c>
      <c r="E6" s="550">
        <v>852.53750000000002</v>
      </c>
      <c r="F6" s="550">
        <v>806.10869565217388</v>
      </c>
      <c r="G6" s="550">
        <v>876.47222222222217</v>
      </c>
      <c r="H6" s="550">
        <v>813.57500000000005</v>
      </c>
      <c r="I6" s="550">
        <v>819.65909090909088</v>
      </c>
      <c r="J6" s="550">
        <v>882.33333333333337</v>
      </c>
      <c r="K6" s="550">
        <v>982.94318181818187</v>
      </c>
      <c r="L6" s="550">
        <v>967.79761904761904</v>
      </c>
      <c r="M6" s="550">
        <v>839.05681818181813</v>
      </c>
      <c r="N6" s="550">
        <v>810.43181818181813</v>
      </c>
    </row>
    <row r="7" spans="1:14" ht="14.1" customHeight="1" x14ac:dyDescent="0.2">
      <c r="A7" s="813" t="s">
        <v>517</v>
      </c>
      <c r="B7" s="553" t="s">
        <v>312</v>
      </c>
      <c r="C7" s="551">
        <v>911.35227272727275</v>
      </c>
      <c r="D7" s="551">
        <v>974.13095238095241</v>
      </c>
      <c r="E7" s="551">
        <v>859.98749999999995</v>
      </c>
      <c r="F7" s="551">
        <v>780.36956521739125</v>
      </c>
      <c r="G7" s="551">
        <v>755.59722222222217</v>
      </c>
      <c r="H7" s="551">
        <v>717.08749999999998</v>
      </c>
      <c r="I7" s="551">
        <v>727.47727272727275</v>
      </c>
      <c r="J7" s="551">
        <v>806.91666666666663</v>
      </c>
      <c r="K7" s="551">
        <v>956.06818181818187</v>
      </c>
      <c r="L7" s="551">
        <v>1000.1428571428571</v>
      </c>
      <c r="M7" s="551">
        <v>938.5454545454545</v>
      </c>
      <c r="N7" s="551">
        <v>872.75</v>
      </c>
    </row>
    <row r="8" spans="1:14" ht="14.1" customHeight="1" x14ac:dyDescent="0.2">
      <c r="A8" s="814"/>
      <c r="B8" s="554" t="s">
        <v>313</v>
      </c>
      <c r="C8" s="550">
        <v>931.01250000000005</v>
      </c>
      <c r="D8" s="550">
        <v>1006.8095238095239</v>
      </c>
      <c r="E8" s="550">
        <v>873.57500000000005</v>
      </c>
      <c r="F8" s="550">
        <v>807.71739130434787</v>
      </c>
      <c r="G8" s="550">
        <v>775.70833333333337</v>
      </c>
      <c r="H8" s="550">
        <v>716.625</v>
      </c>
      <c r="I8" s="550">
        <v>737.5</v>
      </c>
      <c r="J8" s="550">
        <v>830.90476190476193</v>
      </c>
      <c r="K8" s="550">
        <v>972.63636363636363</v>
      </c>
      <c r="L8" s="550">
        <v>1020.9404761904761</v>
      </c>
      <c r="M8" s="550">
        <v>954.125</v>
      </c>
      <c r="N8" s="550">
        <v>901</v>
      </c>
    </row>
    <row r="9" spans="1:14" ht="14.1" customHeight="1" x14ac:dyDescent="0.2">
      <c r="A9" s="813" t="s">
        <v>486</v>
      </c>
      <c r="B9" s="553" t="s">
        <v>312</v>
      </c>
      <c r="C9" s="549">
        <v>890.80681818181813</v>
      </c>
      <c r="D9" s="549">
        <v>930.97727272727275</v>
      </c>
      <c r="E9" s="549">
        <v>808.8125</v>
      </c>
      <c r="F9" s="549">
        <v>775.31521739130437</v>
      </c>
      <c r="G9" s="549">
        <v>745.65</v>
      </c>
      <c r="H9" s="549">
        <v>675.9021739130435</v>
      </c>
      <c r="I9" s="549">
        <v>709.76136363636363</v>
      </c>
      <c r="J9" s="549">
        <v>779.75</v>
      </c>
      <c r="K9" s="549">
        <v>901.68478260869563</v>
      </c>
      <c r="L9" s="549">
        <v>965.20238095238096</v>
      </c>
      <c r="M9" s="549">
        <v>894.18181818181813</v>
      </c>
      <c r="N9" s="549">
        <v>820.90909090909088</v>
      </c>
    </row>
    <row r="10" spans="1:14" ht="14.1" customHeight="1" x14ac:dyDescent="0.2">
      <c r="A10" s="814"/>
      <c r="B10" s="554" t="s">
        <v>313</v>
      </c>
      <c r="C10" s="550">
        <v>942.98749999999995</v>
      </c>
      <c r="D10" s="550">
        <v>925.89285714285711</v>
      </c>
      <c r="E10" s="550">
        <v>816.72500000000002</v>
      </c>
      <c r="F10" s="550">
        <v>797.3478260869565</v>
      </c>
      <c r="G10" s="550">
        <v>749.40277777777783</v>
      </c>
      <c r="H10" s="550">
        <v>682.16250000000002</v>
      </c>
      <c r="I10" s="550">
        <v>713.9545454545455</v>
      </c>
      <c r="J10" s="550">
        <v>785.11904761904759</v>
      </c>
      <c r="K10" s="550">
        <v>916.27272727272725</v>
      </c>
      <c r="L10" s="550">
        <v>981.42857142857144</v>
      </c>
      <c r="M10" s="550">
        <v>913.98863636363637</v>
      </c>
      <c r="N10" s="550">
        <v>864.09090909090912</v>
      </c>
    </row>
    <row r="11" spans="1:14" ht="14.1" customHeight="1" x14ac:dyDescent="0.2">
      <c r="A11" s="811" t="s">
        <v>314</v>
      </c>
      <c r="B11" s="553" t="s">
        <v>312</v>
      </c>
      <c r="C11" s="549">
        <v>445.45454545454544</v>
      </c>
      <c r="D11" s="549">
        <v>458.54545454545456</v>
      </c>
      <c r="E11" s="549">
        <v>475.6</v>
      </c>
      <c r="F11" s="549">
        <v>441.79347826086956</v>
      </c>
      <c r="G11" s="549">
        <v>480.55</v>
      </c>
      <c r="H11" s="549">
        <v>447.39130434782606</v>
      </c>
      <c r="I11" s="549">
        <v>467.40909090909093</v>
      </c>
      <c r="J11" s="549">
        <v>502.16666666666669</v>
      </c>
      <c r="K11" s="549">
        <v>553.48913043478262</v>
      </c>
      <c r="L11" s="549">
        <v>569.28571428571433</v>
      </c>
      <c r="M11" s="549">
        <v>528.03409090909088</v>
      </c>
      <c r="N11" s="549">
        <v>495.35227272727275</v>
      </c>
    </row>
    <row r="12" spans="1:14" ht="14.1" customHeight="1" x14ac:dyDescent="0.2">
      <c r="A12" s="812"/>
      <c r="B12" s="554" t="s">
        <v>313</v>
      </c>
      <c r="C12" s="550">
        <v>417.57499999999999</v>
      </c>
      <c r="D12" s="550">
        <v>433.85714285714283</v>
      </c>
      <c r="E12" s="550">
        <v>459.23750000000001</v>
      </c>
      <c r="F12" s="550">
        <v>422.93478260869563</v>
      </c>
      <c r="G12" s="550">
        <v>465.91666666666669</v>
      </c>
      <c r="H12" s="550">
        <v>428.72500000000002</v>
      </c>
      <c r="I12" s="550">
        <v>442.65909090909093</v>
      </c>
      <c r="J12" s="550">
        <v>480.63095238095241</v>
      </c>
      <c r="K12" s="550">
        <v>537.93181818181813</v>
      </c>
      <c r="L12" s="550">
        <v>557.83333333333337</v>
      </c>
      <c r="M12" s="550">
        <v>512.89772727272725</v>
      </c>
      <c r="N12" s="550">
        <v>475.61363636363637</v>
      </c>
    </row>
    <row r="13" spans="1:14" ht="14.1" customHeight="1" x14ac:dyDescent="0.2">
      <c r="B13" s="543"/>
      <c r="N13" s="161" t="s">
        <v>293</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3">
        <f>INDICE!A3</f>
        <v>45231</v>
      </c>
      <c r="C3" s="782">
        <v>41671</v>
      </c>
      <c r="D3" s="782" t="s">
        <v>115</v>
      </c>
      <c r="E3" s="782"/>
      <c r="F3" s="782" t="s">
        <v>116</v>
      </c>
      <c r="G3" s="782"/>
      <c r="H3" s="782"/>
    </row>
    <row r="4" spans="1:8" ht="25.5" x14ac:dyDescent="0.2">
      <c r="A4" s="66"/>
      <c r="B4" s="184" t="s">
        <v>54</v>
      </c>
      <c r="C4" s="185" t="s">
        <v>449</v>
      </c>
      <c r="D4" s="184" t="s">
        <v>54</v>
      </c>
      <c r="E4" s="185" t="s">
        <v>449</v>
      </c>
      <c r="F4" s="184" t="s">
        <v>54</v>
      </c>
      <c r="G4" s="186" t="s">
        <v>449</v>
      </c>
      <c r="H4" s="185" t="s">
        <v>106</v>
      </c>
    </row>
    <row r="5" spans="1:8" x14ac:dyDescent="0.2">
      <c r="A5" s="3" t="s">
        <v>316</v>
      </c>
      <c r="B5" s="302">
        <v>18484.481</v>
      </c>
      <c r="C5" s="72">
        <v>7.5840723143575541</v>
      </c>
      <c r="D5" s="71">
        <v>194325.14300000001</v>
      </c>
      <c r="E5" s="331">
        <v>-3.0634805858131076</v>
      </c>
      <c r="F5" s="71">
        <v>212177.12700000001</v>
      </c>
      <c r="G5" s="331">
        <v>-6.5886306495877953</v>
      </c>
      <c r="H5" s="305">
        <v>66.200035172169919</v>
      </c>
    </row>
    <row r="6" spans="1:8" x14ac:dyDescent="0.2">
      <c r="A6" s="3" t="s">
        <v>317</v>
      </c>
      <c r="B6" s="303">
        <v>6171.3530000000001</v>
      </c>
      <c r="C6" s="187">
        <v>-35.313958818175749</v>
      </c>
      <c r="D6" s="58">
        <v>90164.146999999997</v>
      </c>
      <c r="E6" s="59">
        <v>-29.360822565728512</v>
      </c>
      <c r="F6" s="58">
        <v>98923.508000000002</v>
      </c>
      <c r="G6" s="59">
        <v>-28.257488406655902</v>
      </c>
      <c r="H6" s="306">
        <v>30.864494215507182</v>
      </c>
    </row>
    <row r="7" spans="1:8" x14ac:dyDescent="0.2">
      <c r="A7" s="3" t="s">
        <v>318</v>
      </c>
      <c r="B7" s="342">
        <v>845.72799999999995</v>
      </c>
      <c r="C7" s="187">
        <v>7.9654603667410493</v>
      </c>
      <c r="D7" s="95">
        <v>8763.9629999999997</v>
      </c>
      <c r="E7" s="73">
        <v>3.8657196879464299</v>
      </c>
      <c r="F7" s="95">
        <v>9408.4500000000007</v>
      </c>
      <c r="G7" s="187">
        <v>-1.7026423569258344</v>
      </c>
      <c r="H7" s="442">
        <v>2.9354706123228924</v>
      </c>
    </row>
    <row r="8" spans="1:8" x14ac:dyDescent="0.2">
      <c r="A8" s="211" t="s">
        <v>186</v>
      </c>
      <c r="B8" s="212">
        <v>25501.562000000002</v>
      </c>
      <c r="C8" s="213">
        <v>-7.2846867825001436</v>
      </c>
      <c r="D8" s="212">
        <v>293253.25300000003</v>
      </c>
      <c r="E8" s="213">
        <v>-12.863479907269348</v>
      </c>
      <c r="F8" s="212">
        <v>320509.08500000002</v>
      </c>
      <c r="G8" s="213">
        <v>-14.439878119390572</v>
      </c>
      <c r="H8" s="214">
        <v>100</v>
      </c>
    </row>
    <row r="9" spans="1:8" x14ac:dyDescent="0.2">
      <c r="A9" s="215" t="s">
        <v>598</v>
      </c>
      <c r="B9" s="304">
        <v>3912.7060000000001</v>
      </c>
      <c r="C9" s="75">
        <v>-14.802227458781692</v>
      </c>
      <c r="D9" s="74">
        <v>58399.548000000003</v>
      </c>
      <c r="E9" s="75">
        <v>2.1536571519710788</v>
      </c>
      <c r="F9" s="74">
        <v>61427.612000000001</v>
      </c>
      <c r="G9" s="190">
        <v>-4.9293458132540424</v>
      </c>
      <c r="H9" s="499">
        <v>19.165638315681441</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29"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9" priority="7" operator="equal">
      <formula>0</formula>
    </cfRule>
    <cfRule type="cellIs" dxfId="78" priority="8" operator="between">
      <formula>-0.5</formula>
      <formula>0.5</formula>
    </cfRule>
  </conditionalFormatting>
  <conditionalFormatting sqref="E7">
    <cfRule type="cellIs" dxfId="77" priority="1" operator="between">
      <formula>-0.5</formula>
      <formula>0.5</formula>
    </cfRule>
    <cfRule type="cellIs" dxfId="76" priority="2" operator="between">
      <formula>0</formula>
      <formula>0.49</formula>
    </cfRule>
  </conditionalFormatting>
  <conditionalFormatting sqref="G5">
    <cfRule type="cellIs" dxfId="75" priority="5" operator="equal">
      <formula>0</formula>
    </cfRule>
    <cfRule type="cellIs" dxfId="74"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628</v>
      </c>
      <c r="B1" s="53"/>
      <c r="C1" s="53"/>
      <c r="D1" s="6"/>
      <c r="E1" s="6"/>
      <c r="F1" s="6"/>
      <c r="G1" s="6"/>
      <c r="H1" s="3"/>
    </row>
    <row r="2" spans="1:8" x14ac:dyDescent="0.2">
      <c r="A2" s="54"/>
      <c r="B2" s="54"/>
      <c r="C2" s="54"/>
      <c r="D2" s="65"/>
      <c r="E2" s="65"/>
      <c r="F2" s="65"/>
      <c r="G2" s="108"/>
      <c r="H2" s="55" t="s">
        <v>467</v>
      </c>
    </row>
    <row r="3" spans="1:8" ht="14.1" customHeight="1" x14ac:dyDescent="0.2">
      <c r="A3" s="56"/>
      <c r="B3" s="783">
        <f>INDICE!A3</f>
        <v>45231</v>
      </c>
      <c r="C3" s="783">
        <v>41671</v>
      </c>
      <c r="D3" s="782" t="s">
        <v>115</v>
      </c>
      <c r="E3" s="782"/>
      <c r="F3" s="782" t="s">
        <v>116</v>
      </c>
      <c r="G3" s="782"/>
      <c r="H3" s="183"/>
    </row>
    <row r="4" spans="1:8" ht="25.5" x14ac:dyDescent="0.2">
      <c r="A4" s="66"/>
      <c r="B4" s="184" t="s">
        <v>54</v>
      </c>
      <c r="C4" s="185" t="s">
        <v>449</v>
      </c>
      <c r="D4" s="184" t="s">
        <v>54</v>
      </c>
      <c r="E4" s="185" t="s">
        <v>449</v>
      </c>
      <c r="F4" s="184" t="s">
        <v>54</v>
      </c>
      <c r="G4" s="186" t="s">
        <v>449</v>
      </c>
      <c r="H4" s="185" t="s">
        <v>106</v>
      </c>
    </row>
    <row r="5" spans="1:8" x14ac:dyDescent="0.2">
      <c r="A5" s="3" t="s">
        <v>630</v>
      </c>
      <c r="B5" s="302">
        <v>11459.924000000001</v>
      </c>
      <c r="C5" s="72">
        <v>-7.6505499422046555</v>
      </c>
      <c r="D5" s="71">
        <v>139568.87599999999</v>
      </c>
      <c r="E5" s="72">
        <v>-17.378731933933143</v>
      </c>
      <c r="F5" s="71">
        <v>151264.527</v>
      </c>
      <c r="G5" s="59">
        <v>-18.287904303749265</v>
      </c>
      <c r="H5" s="305">
        <v>47.195082473247204</v>
      </c>
    </row>
    <row r="6" spans="1:8" x14ac:dyDescent="0.2">
      <c r="A6" s="3" t="s">
        <v>629</v>
      </c>
      <c r="B6" s="303">
        <v>7658.116</v>
      </c>
      <c r="C6" s="187">
        <v>-6.195372309802913</v>
      </c>
      <c r="D6" s="58">
        <v>94223.857000000004</v>
      </c>
      <c r="E6" s="59">
        <v>1.2178516360220555</v>
      </c>
      <c r="F6" s="58">
        <v>100168.658</v>
      </c>
      <c r="G6" s="59">
        <v>-3.2356931978398498</v>
      </c>
      <c r="H6" s="306">
        <v>31.252985543295907</v>
      </c>
    </row>
    <row r="7" spans="1:8" x14ac:dyDescent="0.2">
      <c r="A7" s="3" t="s">
        <v>631</v>
      </c>
      <c r="B7" s="342">
        <v>5537.7939999999999</v>
      </c>
      <c r="C7" s="187">
        <v>-9.9354724969326824</v>
      </c>
      <c r="D7" s="95">
        <v>50696.557000000001</v>
      </c>
      <c r="E7" s="187">
        <v>-23.292302216838095</v>
      </c>
      <c r="F7" s="95">
        <v>59667.45</v>
      </c>
      <c r="G7" s="187">
        <v>-21.89359229901526</v>
      </c>
      <c r="H7" s="442">
        <v>18.616461371133987</v>
      </c>
    </row>
    <row r="8" spans="1:8" x14ac:dyDescent="0.2">
      <c r="A8" s="690" t="s">
        <v>320</v>
      </c>
      <c r="B8" s="342">
        <v>845.72799999999995</v>
      </c>
      <c r="C8" s="187">
        <v>7.9654603667410493</v>
      </c>
      <c r="D8" s="95">
        <v>8763.9629999999997</v>
      </c>
      <c r="E8" s="73">
        <v>3.8657196879464299</v>
      </c>
      <c r="F8" s="95">
        <v>9408.4500000000007</v>
      </c>
      <c r="G8" s="187">
        <v>-1.7026423569258344</v>
      </c>
      <c r="H8" s="442">
        <v>2.9354706123228924</v>
      </c>
    </row>
    <row r="9" spans="1:8" x14ac:dyDescent="0.2">
      <c r="A9" s="211" t="s">
        <v>186</v>
      </c>
      <c r="B9" s="212">
        <v>25501.562000000002</v>
      </c>
      <c r="C9" s="213">
        <v>-7.2846867825001436</v>
      </c>
      <c r="D9" s="212">
        <v>293253.25300000003</v>
      </c>
      <c r="E9" s="213">
        <v>-12.863479907269348</v>
      </c>
      <c r="F9" s="212">
        <v>320509.08500000002</v>
      </c>
      <c r="G9" s="213">
        <v>-14.439878119390572</v>
      </c>
      <c r="H9" s="214">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29" t="s">
        <v>532</v>
      </c>
      <c r="B13" s="1"/>
      <c r="C13" s="1"/>
      <c r="D13" s="1"/>
      <c r="E13" s="1"/>
      <c r="F13" s="1"/>
      <c r="G13" s="1"/>
      <c r="H13" s="1"/>
    </row>
    <row r="14" spans="1:8" s="1" customFormat="1" x14ac:dyDescent="0.2">
      <c r="A14" s="815" t="s">
        <v>632</v>
      </c>
      <c r="B14" s="815"/>
      <c r="C14" s="815"/>
      <c r="D14" s="815"/>
      <c r="E14" s="815"/>
      <c r="F14" s="815"/>
      <c r="G14" s="815"/>
      <c r="H14" s="815"/>
    </row>
    <row r="15" spans="1:8" s="1" customFormat="1" x14ac:dyDescent="0.2">
      <c r="A15" s="815"/>
      <c r="B15" s="815"/>
      <c r="C15" s="815"/>
      <c r="D15" s="815"/>
      <c r="E15" s="815"/>
      <c r="F15" s="815"/>
      <c r="G15" s="815"/>
      <c r="H15" s="815"/>
    </row>
    <row r="16" spans="1:8" s="1" customFormat="1" x14ac:dyDescent="0.2">
      <c r="A16" s="815"/>
      <c r="B16" s="815"/>
      <c r="C16" s="815"/>
      <c r="D16" s="815"/>
      <c r="E16" s="815"/>
      <c r="F16" s="815"/>
      <c r="G16" s="815"/>
      <c r="H16" s="81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73" priority="1" operator="between">
      <formula>-0.5</formula>
      <formula>0.5</formula>
    </cfRule>
    <cfRule type="cellIs" dxfId="72"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6">
        <v>2021</v>
      </c>
      <c r="C3" s="816">
        <v>2022</v>
      </c>
      <c r="D3" s="816">
        <v>2023</v>
      </c>
    </row>
    <row r="4" spans="1:4" x14ac:dyDescent="0.2">
      <c r="A4" s="633"/>
      <c r="B4" s="817"/>
      <c r="C4" s="817"/>
      <c r="D4" s="817"/>
    </row>
    <row r="5" spans="1:4" x14ac:dyDescent="0.2">
      <c r="A5" s="552" t="s">
        <v>321</v>
      </c>
      <c r="B5" s="766">
        <v>-9.7323432224055928</v>
      </c>
      <c r="C5" s="766">
        <v>6.4016576738027808</v>
      </c>
      <c r="D5" s="766">
        <v>-7.7909967488678271</v>
      </c>
    </row>
    <row r="6" spans="1:4" x14ac:dyDescent="0.2">
      <c r="A6" s="18" t="s">
        <v>127</v>
      </c>
      <c r="B6" s="396">
        <v>-10.471717381996809</v>
      </c>
      <c r="C6" s="396">
        <v>9.1596133107684601</v>
      </c>
      <c r="D6" s="396">
        <v>-9.6780961768011213</v>
      </c>
    </row>
    <row r="7" spans="1:4" x14ac:dyDescent="0.2">
      <c r="A7" s="18" t="s">
        <v>128</v>
      </c>
      <c r="B7" s="396">
        <v>-9.3042012633694959</v>
      </c>
      <c r="C7" s="396">
        <v>8.7593807974170907</v>
      </c>
      <c r="D7" s="396">
        <v>-11.530861182474395</v>
      </c>
    </row>
    <row r="8" spans="1:4" x14ac:dyDescent="0.2">
      <c r="A8" s="18" t="s">
        <v>129</v>
      </c>
      <c r="B8" s="396">
        <v>-5.8895571882182836</v>
      </c>
      <c r="C8" s="396">
        <v>5.5460620174881718</v>
      </c>
      <c r="D8" s="396">
        <v>-11.240522448211482</v>
      </c>
    </row>
    <row r="9" spans="1:4" x14ac:dyDescent="0.2">
      <c r="A9" s="18" t="s">
        <v>130</v>
      </c>
      <c r="B9" s="396">
        <v>-3.2832389269602436</v>
      </c>
      <c r="C9" s="396">
        <v>4.2621212837492681</v>
      </c>
      <c r="D9" s="396">
        <v>-11.418408064504286</v>
      </c>
    </row>
    <row r="10" spans="1:4" x14ac:dyDescent="0.2">
      <c r="A10" s="18" t="s">
        <v>131</v>
      </c>
      <c r="B10" s="396">
        <v>-1.7620227935607085</v>
      </c>
      <c r="C10" s="396">
        <v>4.4261367014120774</v>
      </c>
      <c r="D10" s="396">
        <v>-12.675017467185409</v>
      </c>
    </row>
    <row r="11" spans="1:4" x14ac:dyDescent="0.2">
      <c r="A11" s="18" t="s">
        <v>132</v>
      </c>
      <c r="B11" s="396">
        <v>-1.778133717466144</v>
      </c>
      <c r="C11" s="396">
        <v>6.2385107745679385</v>
      </c>
      <c r="D11" s="396">
        <v>-14.71981471157468</v>
      </c>
    </row>
    <row r="12" spans="1:4" x14ac:dyDescent="0.2">
      <c r="A12" s="18" t="s">
        <v>133</v>
      </c>
      <c r="B12" s="396">
        <v>-1.1755717284100657</v>
      </c>
      <c r="C12" s="396">
        <v>7.0092245064790379</v>
      </c>
      <c r="D12" s="396">
        <v>-15.805996227832514</v>
      </c>
    </row>
    <row r="13" spans="1:4" x14ac:dyDescent="0.2">
      <c r="A13" s="18" t="s">
        <v>134</v>
      </c>
      <c r="B13" s="396">
        <v>-0.32609034273905119</v>
      </c>
      <c r="C13" s="396">
        <v>6.257669863360765</v>
      </c>
      <c r="D13" s="396">
        <v>-16.018661204923479</v>
      </c>
    </row>
    <row r="14" spans="1:4" x14ac:dyDescent="0.2">
      <c r="A14" s="18" t="s">
        <v>135</v>
      </c>
      <c r="B14" s="396">
        <v>1.3301376003832588</v>
      </c>
      <c r="C14" s="396">
        <v>5.5182855082863105</v>
      </c>
      <c r="D14" s="396">
        <v>-16.598408288361849</v>
      </c>
    </row>
    <row r="15" spans="1:4" x14ac:dyDescent="0.2">
      <c r="A15" s="18" t="s">
        <v>136</v>
      </c>
      <c r="B15" s="396">
        <v>4.6021787519190216</v>
      </c>
      <c r="C15" s="396">
        <v>7.1617263656805527E-2</v>
      </c>
      <c r="D15" s="396">
        <v>-14.439878119390572</v>
      </c>
    </row>
    <row r="16" spans="1:4" x14ac:dyDescent="0.2">
      <c r="A16" s="440" t="s">
        <v>137</v>
      </c>
      <c r="B16" s="447">
        <v>5.2827223940290491</v>
      </c>
      <c r="C16" s="447">
        <v>-3.6079940704837963</v>
      </c>
      <c r="D16" s="447"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8" t="s">
        <v>673</v>
      </c>
      <c r="C3" s="774" t="s">
        <v>420</v>
      </c>
      <c r="D3" s="778" t="s">
        <v>674</v>
      </c>
      <c r="E3" s="774" t="s">
        <v>420</v>
      </c>
      <c r="F3" s="776" t="s">
        <v>675</v>
      </c>
    </row>
    <row r="4" spans="1:6" x14ac:dyDescent="0.2">
      <c r="A4" s="66"/>
      <c r="B4" s="779"/>
      <c r="C4" s="775"/>
      <c r="D4" s="779"/>
      <c r="E4" s="775"/>
      <c r="F4" s="777"/>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08" t="s">
        <v>658</v>
      </c>
      <c r="B12" s="3"/>
      <c r="C12" s="3"/>
      <c r="D12" s="3"/>
      <c r="E12" s="3"/>
      <c r="F12" s="55" t="s">
        <v>570</v>
      </c>
    </row>
    <row r="13" spans="1:6" x14ac:dyDescent="0.2">
      <c r="A13" s="429" t="s">
        <v>611</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8" t="s">
        <v>633</v>
      </c>
      <c r="B1" s="818"/>
      <c r="C1" s="818"/>
      <c r="D1" s="818"/>
      <c r="E1" s="818"/>
      <c r="F1" s="818"/>
      <c r="G1" s="18"/>
      <c r="H1" s="18"/>
      <c r="I1" s="18"/>
      <c r="J1" s="18"/>
      <c r="K1" s="18"/>
      <c r="L1" s="18"/>
    </row>
    <row r="2" spans="1:12" x14ac:dyDescent="0.2">
      <c r="A2" s="819"/>
      <c r="B2" s="819"/>
      <c r="C2" s="819"/>
      <c r="D2" s="819"/>
      <c r="E2" s="819"/>
      <c r="F2" s="819"/>
      <c r="G2" s="18"/>
      <c r="H2" s="18"/>
      <c r="I2" s="18"/>
      <c r="J2" s="18"/>
      <c r="K2" s="564"/>
      <c r="L2" s="55" t="s">
        <v>467</v>
      </c>
    </row>
    <row r="3" spans="1:12" x14ac:dyDescent="0.2">
      <c r="A3" s="565"/>
      <c r="B3" s="820">
        <f>INDICE!A3</f>
        <v>45231</v>
      </c>
      <c r="C3" s="821">
        <v>41671</v>
      </c>
      <c r="D3" s="821">
        <v>41671</v>
      </c>
      <c r="E3" s="821">
        <v>41671</v>
      </c>
      <c r="F3" s="822">
        <v>41671</v>
      </c>
      <c r="G3" s="823" t="s">
        <v>116</v>
      </c>
      <c r="H3" s="821"/>
      <c r="I3" s="821"/>
      <c r="J3" s="821"/>
      <c r="K3" s="821"/>
      <c r="L3" s="824" t="s">
        <v>106</v>
      </c>
    </row>
    <row r="4" spans="1:12" ht="38.25" x14ac:dyDescent="0.2">
      <c r="A4" s="541"/>
      <c r="B4" s="691" t="s">
        <v>630</v>
      </c>
      <c r="C4" s="691" t="s">
        <v>629</v>
      </c>
      <c r="D4" s="691" t="s">
        <v>631</v>
      </c>
      <c r="E4" s="691" t="s">
        <v>320</v>
      </c>
      <c r="F4" s="218" t="s">
        <v>186</v>
      </c>
      <c r="G4" s="691" t="s">
        <v>630</v>
      </c>
      <c r="H4" s="691" t="s">
        <v>629</v>
      </c>
      <c r="I4" s="691" t="s">
        <v>631</v>
      </c>
      <c r="J4" s="691" t="s">
        <v>320</v>
      </c>
      <c r="K4" s="219" t="s">
        <v>186</v>
      </c>
      <c r="L4" s="825"/>
    </row>
    <row r="5" spans="1:12" x14ac:dyDescent="0.2">
      <c r="A5" s="538" t="s">
        <v>153</v>
      </c>
      <c r="B5" s="432">
        <v>2578.9699999999998</v>
      </c>
      <c r="C5" s="432">
        <v>529.78700000000003</v>
      </c>
      <c r="D5" s="432">
        <v>229.381</v>
      </c>
      <c r="E5" s="432">
        <v>155.43100000000001</v>
      </c>
      <c r="F5" s="566">
        <v>3493.5689999999995</v>
      </c>
      <c r="G5" s="432">
        <v>37316.724999999999</v>
      </c>
      <c r="H5" s="432">
        <v>7531.22</v>
      </c>
      <c r="I5" s="432">
        <v>2517.962</v>
      </c>
      <c r="J5" s="432">
        <v>2030.1189999999999</v>
      </c>
      <c r="K5" s="567">
        <v>49396.025999999998</v>
      </c>
      <c r="L5" s="72">
        <v>15.411498493130265</v>
      </c>
    </row>
    <row r="6" spans="1:12" x14ac:dyDescent="0.2">
      <c r="A6" s="540" t="s">
        <v>154</v>
      </c>
      <c r="B6" s="432">
        <v>469.28800000000001</v>
      </c>
      <c r="C6" s="432">
        <v>556.25800000000004</v>
      </c>
      <c r="D6" s="432">
        <v>257.70699999999999</v>
      </c>
      <c r="E6" s="432">
        <v>59.34</v>
      </c>
      <c r="F6" s="568">
        <v>1342.5930000000001</v>
      </c>
      <c r="G6" s="432">
        <v>7552.875</v>
      </c>
      <c r="H6" s="432">
        <v>7101.4880000000003</v>
      </c>
      <c r="I6" s="432">
        <v>2738.7820000000002</v>
      </c>
      <c r="J6" s="432">
        <v>635.298</v>
      </c>
      <c r="K6" s="569">
        <v>18028.442999999999</v>
      </c>
      <c r="L6" s="59">
        <v>5.6248517264928335</v>
      </c>
    </row>
    <row r="7" spans="1:12" x14ac:dyDescent="0.2">
      <c r="A7" s="540" t="s">
        <v>155</v>
      </c>
      <c r="B7" s="432">
        <v>210.74299999999999</v>
      </c>
      <c r="C7" s="432">
        <v>299.84500000000003</v>
      </c>
      <c r="D7" s="432">
        <v>169.37299999999999</v>
      </c>
      <c r="E7" s="432">
        <v>25.07</v>
      </c>
      <c r="F7" s="568">
        <v>705.03100000000006</v>
      </c>
      <c r="G7" s="432">
        <v>5471.0720000000001</v>
      </c>
      <c r="H7" s="432">
        <v>3435.0459999999998</v>
      </c>
      <c r="I7" s="432">
        <v>1664.008</v>
      </c>
      <c r="J7" s="432">
        <v>247.47399999999999</v>
      </c>
      <c r="K7" s="569">
        <v>10817.6</v>
      </c>
      <c r="L7" s="59">
        <v>3.3750777056293146</v>
      </c>
    </row>
    <row r="8" spans="1:12" x14ac:dyDescent="0.2">
      <c r="A8" s="540" t="s">
        <v>156</v>
      </c>
      <c r="B8" s="432">
        <v>602.76700000000005</v>
      </c>
      <c r="C8" s="96">
        <v>12.069000000000001</v>
      </c>
      <c r="D8" s="432">
        <v>77.915999999999997</v>
      </c>
      <c r="E8" s="96">
        <v>0.58799999999999997</v>
      </c>
      <c r="F8" s="568">
        <v>693.33999999999992</v>
      </c>
      <c r="G8" s="432">
        <v>8819.3729999999996</v>
      </c>
      <c r="H8" s="432">
        <v>284.80399999999997</v>
      </c>
      <c r="I8" s="96">
        <v>898.82</v>
      </c>
      <c r="J8" s="432">
        <v>5.2329999999999997</v>
      </c>
      <c r="K8" s="569">
        <v>10008.23</v>
      </c>
      <c r="L8" s="59">
        <v>3.1225552752745966</v>
      </c>
    </row>
    <row r="9" spans="1:12" x14ac:dyDescent="0.2">
      <c r="A9" s="540" t="s">
        <v>568</v>
      </c>
      <c r="B9" s="432">
        <v>0</v>
      </c>
      <c r="C9" s="432">
        <v>0</v>
      </c>
      <c r="D9" s="432">
        <v>0</v>
      </c>
      <c r="E9" s="96">
        <v>1.603</v>
      </c>
      <c r="F9" s="617">
        <v>1.603</v>
      </c>
      <c r="G9" s="432">
        <v>0</v>
      </c>
      <c r="H9" s="432">
        <v>0</v>
      </c>
      <c r="I9" s="432">
        <v>0</v>
      </c>
      <c r="J9" s="432">
        <v>22.265000000000001</v>
      </c>
      <c r="K9" s="569">
        <v>22.265000000000001</v>
      </c>
      <c r="L9" s="96">
        <v>6.9466522256172065E-3</v>
      </c>
    </row>
    <row r="10" spans="1:12" x14ac:dyDescent="0.2">
      <c r="A10" s="540" t="s">
        <v>158</v>
      </c>
      <c r="B10" s="432">
        <v>91.453000000000003</v>
      </c>
      <c r="C10" s="432">
        <v>128.89400000000001</v>
      </c>
      <c r="D10" s="432">
        <v>97.51</v>
      </c>
      <c r="E10" s="432">
        <v>2.181</v>
      </c>
      <c r="F10" s="568">
        <v>320.03800000000001</v>
      </c>
      <c r="G10" s="432">
        <v>1625.107</v>
      </c>
      <c r="H10" s="432">
        <v>1316.7570000000001</v>
      </c>
      <c r="I10" s="432">
        <v>1045.162</v>
      </c>
      <c r="J10" s="432">
        <v>24.620999999999999</v>
      </c>
      <c r="K10" s="569">
        <v>4011.6469999999999</v>
      </c>
      <c r="L10" s="59">
        <v>1.2516288596874283</v>
      </c>
    </row>
    <row r="11" spans="1:12" x14ac:dyDescent="0.2">
      <c r="A11" s="540" t="s">
        <v>159</v>
      </c>
      <c r="B11" s="432">
        <v>66.206000000000003</v>
      </c>
      <c r="C11" s="432">
        <v>838.5</v>
      </c>
      <c r="D11" s="432">
        <v>588.346</v>
      </c>
      <c r="E11" s="432">
        <v>60.545999999999999</v>
      </c>
      <c r="F11" s="568">
        <v>1553.5980000000002</v>
      </c>
      <c r="G11" s="432">
        <v>1328.9860000000001</v>
      </c>
      <c r="H11" s="432">
        <v>9888.2219999999998</v>
      </c>
      <c r="I11" s="432">
        <v>6014.8720000000003</v>
      </c>
      <c r="J11" s="432">
        <v>603.71699999999998</v>
      </c>
      <c r="K11" s="569">
        <v>17835.797000000002</v>
      </c>
      <c r="L11" s="59">
        <v>5.5647464148082957</v>
      </c>
    </row>
    <row r="12" spans="1:12" x14ac:dyDescent="0.2">
      <c r="A12" s="540" t="s">
        <v>512</v>
      </c>
      <c r="B12" s="432">
        <v>915.50199999999995</v>
      </c>
      <c r="C12" s="432">
        <v>276.10599999999999</v>
      </c>
      <c r="D12" s="432">
        <v>223.03</v>
      </c>
      <c r="E12" s="432">
        <v>69.266000000000005</v>
      </c>
      <c r="F12" s="568">
        <v>1483.904</v>
      </c>
      <c r="G12" s="432">
        <v>8399.6679999999997</v>
      </c>
      <c r="H12" s="432">
        <v>4292.75</v>
      </c>
      <c r="I12" s="432">
        <v>2496.4810000000002</v>
      </c>
      <c r="J12" s="432">
        <v>710.62099999999998</v>
      </c>
      <c r="K12" s="569">
        <v>15899.519999999999</v>
      </c>
      <c r="L12" s="59">
        <v>4.9606304062090842</v>
      </c>
    </row>
    <row r="13" spans="1:12" x14ac:dyDescent="0.2">
      <c r="A13" s="540" t="s">
        <v>160</v>
      </c>
      <c r="B13" s="432">
        <v>2182.1959999999999</v>
      </c>
      <c r="C13" s="432">
        <v>1466.0029999999999</v>
      </c>
      <c r="D13" s="432">
        <v>1153.6189999999999</v>
      </c>
      <c r="E13" s="432">
        <v>108.904</v>
      </c>
      <c r="F13" s="568">
        <v>4910.7219999999998</v>
      </c>
      <c r="G13" s="432">
        <v>23415.307000000001</v>
      </c>
      <c r="H13" s="432">
        <v>18512.462</v>
      </c>
      <c r="I13" s="432">
        <v>13276.691000000001</v>
      </c>
      <c r="J13" s="432">
        <v>1331.231</v>
      </c>
      <c r="K13" s="569">
        <v>56535.690999999999</v>
      </c>
      <c r="L13" s="59">
        <v>17.639065066784489</v>
      </c>
    </row>
    <row r="14" spans="1:12" x14ac:dyDescent="0.2">
      <c r="A14" s="540" t="s">
        <v>323</v>
      </c>
      <c r="B14" s="432">
        <v>747.97299999999996</v>
      </c>
      <c r="C14" s="432">
        <v>1351.914</v>
      </c>
      <c r="D14" s="432">
        <v>254.71</v>
      </c>
      <c r="E14" s="432">
        <v>158.83500000000001</v>
      </c>
      <c r="F14" s="568">
        <v>2513.4319999999998</v>
      </c>
      <c r="G14" s="432">
        <v>10167.505999999999</v>
      </c>
      <c r="H14" s="432">
        <v>17212.847000000002</v>
      </c>
      <c r="I14" s="432">
        <v>2955.68</v>
      </c>
      <c r="J14" s="432">
        <v>1500.616</v>
      </c>
      <c r="K14" s="569">
        <v>31836.649000000005</v>
      </c>
      <c r="L14" s="59">
        <v>9.9329947735029798</v>
      </c>
    </row>
    <row r="15" spans="1:12" x14ac:dyDescent="0.2">
      <c r="A15" s="540" t="s">
        <v>163</v>
      </c>
      <c r="B15" s="432">
        <v>1.7</v>
      </c>
      <c r="C15" s="432">
        <v>142.126</v>
      </c>
      <c r="D15" s="432">
        <v>43.893000000000001</v>
      </c>
      <c r="E15" s="432">
        <v>50.45</v>
      </c>
      <c r="F15" s="568">
        <v>238.16899999999998</v>
      </c>
      <c r="G15" s="96">
        <v>39.128999999999998</v>
      </c>
      <c r="H15" s="432">
        <v>1766.663</v>
      </c>
      <c r="I15" s="432">
        <v>479.72500000000002</v>
      </c>
      <c r="J15" s="432">
        <v>517.77700000000004</v>
      </c>
      <c r="K15" s="569">
        <v>2803.2939999999999</v>
      </c>
      <c r="L15" s="59">
        <v>0.87462423104241449</v>
      </c>
    </row>
    <row r="16" spans="1:12" x14ac:dyDescent="0.2">
      <c r="A16" s="540" t="s">
        <v>164</v>
      </c>
      <c r="B16" s="432">
        <v>839.13599999999997</v>
      </c>
      <c r="C16" s="432">
        <v>431.72899999999998</v>
      </c>
      <c r="D16" s="432">
        <v>207.28800000000001</v>
      </c>
      <c r="E16" s="432">
        <v>36.569000000000003</v>
      </c>
      <c r="F16" s="568">
        <v>1514.722</v>
      </c>
      <c r="G16" s="432">
        <v>10934.949000000001</v>
      </c>
      <c r="H16" s="432">
        <v>5244.6679999999997</v>
      </c>
      <c r="I16" s="432">
        <v>2017.905</v>
      </c>
      <c r="J16" s="432">
        <v>469.512</v>
      </c>
      <c r="K16" s="569">
        <v>18667.034</v>
      </c>
      <c r="L16" s="59">
        <v>5.8240913218851134</v>
      </c>
    </row>
    <row r="17" spans="1:12" x14ac:dyDescent="0.2">
      <c r="A17" s="540" t="s">
        <v>165</v>
      </c>
      <c r="B17" s="96">
        <v>213.52199999999999</v>
      </c>
      <c r="C17" s="432">
        <v>38.279000000000003</v>
      </c>
      <c r="D17" s="432">
        <v>80.540000000000006</v>
      </c>
      <c r="E17" s="432">
        <v>4.0780000000000003</v>
      </c>
      <c r="F17" s="568">
        <v>336.41899999999998</v>
      </c>
      <c r="G17" s="432">
        <v>2594.866</v>
      </c>
      <c r="H17" s="432">
        <v>450.76900000000001</v>
      </c>
      <c r="I17" s="432">
        <v>932.04899999999998</v>
      </c>
      <c r="J17" s="432">
        <v>66.585999999999999</v>
      </c>
      <c r="K17" s="569">
        <v>4044.27</v>
      </c>
      <c r="L17" s="59">
        <v>1.2618071949920009</v>
      </c>
    </row>
    <row r="18" spans="1:12" x14ac:dyDescent="0.2">
      <c r="A18" s="540" t="s">
        <v>166</v>
      </c>
      <c r="B18" s="96">
        <v>137.70699999999999</v>
      </c>
      <c r="C18" s="432">
        <v>314.2</v>
      </c>
      <c r="D18" s="432">
        <v>1539.2380000000001</v>
      </c>
      <c r="E18" s="432">
        <v>25.253</v>
      </c>
      <c r="F18" s="568">
        <v>2016.3979999999999</v>
      </c>
      <c r="G18" s="432">
        <v>778.40099999999995</v>
      </c>
      <c r="H18" s="432">
        <v>4269.1819999999998</v>
      </c>
      <c r="I18" s="432">
        <v>15326.333000000001</v>
      </c>
      <c r="J18" s="432">
        <v>292.92</v>
      </c>
      <c r="K18" s="569">
        <v>20666.835999999999</v>
      </c>
      <c r="L18" s="59">
        <v>6.4480270512403228</v>
      </c>
    </row>
    <row r="19" spans="1:12" x14ac:dyDescent="0.2">
      <c r="A19" s="540" t="s">
        <v>168</v>
      </c>
      <c r="B19" s="432">
        <v>1631.136</v>
      </c>
      <c r="C19" s="432">
        <v>106.82899999999999</v>
      </c>
      <c r="D19" s="432">
        <v>51.219000000000001</v>
      </c>
      <c r="E19" s="432">
        <v>53.863999999999997</v>
      </c>
      <c r="F19" s="568">
        <v>1843.048</v>
      </c>
      <c r="G19" s="432">
        <v>19865.971000000001</v>
      </c>
      <c r="H19" s="432">
        <v>2296.7370000000001</v>
      </c>
      <c r="I19" s="432">
        <v>635.52700000000004</v>
      </c>
      <c r="J19" s="432">
        <v>593.01700000000005</v>
      </c>
      <c r="K19" s="569">
        <v>23391.252</v>
      </c>
      <c r="L19" s="59">
        <v>7.298041444678776</v>
      </c>
    </row>
    <row r="20" spans="1:12" x14ac:dyDescent="0.2">
      <c r="A20" s="540" t="s">
        <v>169</v>
      </c>
      <c r="B20" s="432">
        <v>125.82</v>
      </c>
      <c r="C20" s="432">
        <v>395.03800000000001</v>
      </c>
      <c r="D20" s="432">
        <v>181.68799999999999</v>
      </c>
      <c r="E20" s="432">
        <v>19.614999999999998</v>
      </c>
      <c r="F20" s="568">
        <v>722.16099999999994</v>
      </c>
      <c r="G20" s="432">
        <v>5567.027</v>
      </c>
      <c r="H20" s="432">
        <v>4704.8590000000004</v>
      </c>
      <c r="I20" s="432">
        <v>1939.3440000000001</v>
      </c>
      <c r="J20" s="432">
        <v>206.36500000000001</v>
      </c>
      <c r="K20" s="569">
        <v>12417.594999999999</v>
      </c>
      <c r="L20" s="59">
        <v>3.8742741497221242</v>
      </c>
    </row>
    <row r="21" spans="1:12" x14ac:dyDescent="0.2">
      <c r="A21" s="540" t="s">
        <v>170</v>
      </c>
      <c r="B21" s="432">
        <v>645.80700000000002</v>
      </c>
      <c r="C21" s="432">
        <v>770.54600000000005</v>
      </c>
      <c r="D21" s="432">
        <v>381.84100000000001</v>
      </c>
      <c r="E21" s="432">
        <v>14.134</v>
      </c>
      <c r="F21" s="568">
        <v>1812.328</v>
      </c>
      <c r="G21" s="432">
        <v>7630.9449999999997</v>
      </c>
      <c r="H21" s="432">
        <v>11578.388999999999</v>
      </c>
      <c r="I21" s="432">
        <v>4771.49</v>
      </c>
      <c r="J21" s="432">
        <v>151.12899999999999</v>
      </c>
      <c r="K21" s="569">
        <v>24131.953000000001</v>
      </c>
      <c r="L21" s="59">
        <v>7.529139232694356</v>
      </c>
    </row>
    <row r="22" spans="1:12" x14ac:dyDescent="0.2">
      <c r="A22" s="220" t="s">
        <v>114</v>
      </c>
      <c r="B22" s="174">
        <v>11459.926000000001</v>
      </c>
      <c r="C22" s="174">
        <v>7658.1229999999996</v>
      </c>
      <c r="D22" s="174">
        <v>5537.299</v>
      </c>
      <c r="E22" s="174">
        <v>845.72700000000009</v>
      </c>
      <c r="F22" s="570">
        <v>25501.074999999997</v>
      </c>
      <c r="G22" s="571">
        <v>151507.90699999998</v>
      </c>
      <c r="H22" s="174">
        <v>99886.862999999998</v>
      </c>
      <c r="I22" s="174">
        <v>59710.830999999991</v>
      </c>
      <c r="J22" s="174">
        <v>9408.5010000000002</v>
      </c>
      <c r="K22" s="174">
        <v>320514.10199999996</v>
      </c>
      <c r="L22" s="175">
        <v>100</v>
      </c>
    </row>
    <row r="23" spans="1:12" x14ac:dyDescent="0.2">
      <c r="A23" s="18"/>
      <c r="B23" s="18"/>
      <c r="C23" s="18"/>
      <c r="D23" s="18"/>
      <c r="E23" s="18"/>
      <c r="F23" s="18"/>
      <c r="G23" s="18"/>
      <c r="H23" s="18"/>
      <c r="I23" s="18"/>
      <c r="J23" s="18"/>
      <c r="L23" s="161" t="s">
        <v>220</v>
      </c>
    </row>
    <row r="24" spans="1:12" x14ac:dyDescent="0.2">
      <c r="A24" s="80" t="s">
        <v>489</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5" t="s">
        <v>632</v>
      </c>
      <c r="B26" s="815"/>
      <c r="C26" s="815"/>
      <c r="D26" s="815"/>
      <c r="E26" s="815"/>
      <c r="F26" s="815"/>
      <c r="G26" s="815"/>
      <c r="H26" s="815"/>
    </row>
    <row r="27" spans="1:12" s="18" customFormat="1" x14ac:dyDescent="0.2">
      <c r="A27" s="815"/>
      <c r="B27" s="815"/>
      <c r="C27" s="815"/>
      <c r="D27" s="815"/>
      <c r="E27" s="815"/>
      <c r="F27" s="815"/>
      <c r="G27" s="815"/>
      <c r="H27" s="815"/>
    </row>
    <row r="28" spans="1:12" s="18" customFormat="1" x14ac:dyDescent="0.2">
      <c r="A28" s="815"/>
      <c r="B28" s="815"/>
      <c r="C28" s="815"/>
      <c r="D28" s="815"/>
      <c r="E28" s="815"/>
      <c r="F28" s="815"/>
      <c r="G28" s="815"/>
      <c r="H28" s="815"/>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1" priority="1" operator="between">
      <formula>0</formula>
      <formula>0.5</formula>
    </cfRule>
    <cfRule type="cellIs" dxfId="70" priority="2" operator="between">
      <formula>0</formula>
      <formula>0.49</formula>
    </cfRule>
  </conditionalFormatting>
  <conditionalFormatting sqref="C8">
    <cfRule type="cellIs" dxfId="69" priority="45" operator="between">
      <formula>0</formula>
      <formula>0.5</formula>
    </cfRule>
    <cfRule type="cellIs" dxfId="68" priority="46" operator="between">
      <formula>0</formula>
      <formula>0.49</formula>
    </cfRule>
  </conditionalFormatting>
  <conditionalFormatting sqref="E8:E9">
    <cfRule type="cellIs" dxfId="67" priority="29" operator="between">
      <formula>0</formula>
      <formula>0.5</formula>
    </cfRule>
    <cfRule type="cellIs" dxfId="66" priority="30" operator="between">
      <formula>0</formula>
      <formula>0.49</formula>
    </cfRule>
  </conditionalFormatting>
  <conditionalFormatting sqref="F9">
    <cfRule type="cellIs" dxfId="65" priority="27" operator="between">
      <formula>0</formula>
      <formula>0.5</formula>
    </cfRule>
    <cfRule type="cellIs" dxfId="64" priority="28" operator="between">
      <formula>0</formula>
      <formula>0.49</formula>
    </cfRule>
  </conditionalFormatting>
  <conditionalFormatting sqref="G15">
    <cfRule type="cellIs" dxfId="63" priority="35" operator="between">
      <formula>0</formula>
      <formula>0.5</formula>
    </cfRule>
    <cfRule type="cellIs" dxfId="62" priority="36" operator="between">
      <formula>0</formula>
      <formula>0.49</formula>
    </cfRule>
  </conditionalFormatting>
  <conditionalFormatting sqref="I8">
    <cfRule type="cellIs" dxfId="61" priority="11" operator="between">
      <formula>0</formula>
      <formula>0.5</formula>
    </cfRule>
    <cfRule type="cellIs" dxfId="60" priority="12" operator="between">
      <formula>0</formula>
      <formula>0.49</formula>
    </cfRule>
  </conditionalFormatting>
  <conditionalFormatting sqref="L9">
    <cfRule type="cellIs" dxfId="59" priority="41" operator="between">
      <formula>0</formula>
      <formula>0.5</formula>
    </cfRule>
    <cfRule type="cellIs" dxfId="58"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election activeCell="L36" sqref="L36"/>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8" t="s">
        <v>451</v>
      </c>
      <c r="B3" s="798" t="s">
        <v>452</v>
      </c>
      <c r="C3" s="783">
        <f>INDICE!A3</f>
        <v>45231</v>
      </c>
      <c r="D3" s="783">
        <v>41671</v>
      </c>
      <c r="E3" s="782" t="s">
        <v>115</v>
      </c>
      <c r="F3" s="782"/>
      <c r="G3" s="782" t="s">
        <v>116</v>
      </c>
      <c r="H3" s="782"/>
      <c r="I3" s="782"/>
      <c r="J3" s="161"/>
    </row>
    <row r="4" spans="1:45" x14ac:dyDescent="0.2">
      <c r="A4" s="799"/>
      <c r="B4" s="799"/>
      <c r="C4" s="184" t="s">
        <v>54</v>
      </c>
      <c r="D4" s="185" t="s">
        <v>421</v>
      </c>
      <c r="E4" s="184" t="s">
        <v>54</v>
      </c>
      <c r="F4" s="185" t="s">
        <v>421</v>
      </c>
      <c r="G4" s="184" t="s">
        <v>54</v>
      </c>
      <c r="H4" s="186" t="s">
        <v>421</v>
      </c>
      <c r="I4" s="185" t="s">
        <v>471</v>
      </c>
      <c r="J4" s="10"/>
    </row>
    <row r="5" spans="1:45" x14ac:dyDescent="0.2">
      <c r="A5" s="1"/>
      <c r="B5" s="11" t="s">
        <v>324</v>
      </c>
      <c r="C5" s="452">
        <v>0</v>
      </c>
      <c r="D5" s="142">
        <v>-100</v>
      </c>
      <c r="E5" s="455">
        <v>5250.8476799999999</v>
      </c>
      <c r="F5" s="142">
        <v>173.55094814878652</v>
      </c>
      <c r="G5" s="455">
        <v>5250.8476799999999</v>
      </c>
      <c r="H5" s="142">
        <v>173.55094814878652</v>
      </c>
      <c r="I5" s="493">
        <v>1.2881000108901748</v>
      </c>
      <c r="J5" s="1"/>
    </row>
    <row r="6" spans="1:45" x14ac:dyDescent="0.2">
      <c r="A6" s="1"/>
      <c r="B6" s="11" t="s">
        <v>470</v>
      </c>
      <c r="C6" s="452">
        <v>0</v>
      </c>
      <c r="D6" s="142">
        <v>-100</v>
      </c>
      <c r="E6" s="455">
        <v>5522.7250800000002</v>
      </c>
      <c r="F6" s="142">
        <v>-48.527991255194557</v>
      </c>
      <c r="G6" s="455">
        <v>7434.8956799999996</v>
      </c>
      <c r="H6" s="142">
        <v>-30.706488207507128</v>
      </c>
      <c r="I6" s="405">
        <v>1.8238748845929798</v>
      </c>
      <c r="J6" s="1"/>
    </row>
    <row r="7" spans="1:45" x14ac:dyDescent="0.2">
      <c r="A7" s="160" t="s">
        <v>458</v>
      </c>
      <c r="B7" s="145"/>
      <c r="C7" s="453">
        <v>0</v>
      </c>
      <c r="D7" s="148">
        <v>-100</v>
      </c>
      <c r="E7" s="453">
        <v>10773.572759999999</v>
      </c>
      <c r="F7" s="148">
        <v>-14.827245157786685</v>
      </c>
      <c r="G7" s="453">
        <v>12685.743359999999</v>
      </c>
      <c r="H7" s="226">
        <v>0.28982337262419727</v>
      </c>
      <c r="I7" s="148">
        <v>3.1119748954831543</v>
      </c>
      <c r="J7" s="1"/>
    </row>
    <row r="8" spans="1:45" x14ac:dyDescent="0.2">
      <c r="A8" s="191"/>
      <c r="B8" s="11" t="s">
        <v>231</v>
      </c>
      <c r="C8" s="452">
        <v>12734.413540000003</v>
      </c>
      <c r="D8" s="142">
        <v>74.933556117870708</v>
      </c>
      <c r="E8" s="455">
        <v>79158.273509999999</v>
      </c>
      <c r="F8" s="149">
        <v>-31.929771183707079</v>
      </c>
      <c r="G8" s="455">
        <v>91710.222240000017</v>
      </c>
      <c r="H8" s="149">
        <v>-27.108080295695743</v>
      </c>
      <c r="I8" s="739">
        <v>22.497689033341832</v>
      </c>
      <c r="J8" s="1"/>
    </row>
    <row r="9" spans="1:45" x14ac:dyDescent="0.2">
      <c r="A9" s="160" t="s">
        <v>303</v>
      </c>
      <c r="B9" s="145"/>
      <c r="C9" s="453">
        <v>12734.413540000003</v>
      </c>
      <c r="D9" s="148">
        <v>74.933556117870708</v>
      </c>
      <c r="E9" s="453">
        <v>79158.273509999999</v>
      </c>
      <c r="F9" s="148">
        <v>-31.929771183707079</v>
      </c>
      <c r="G9" s="453">
        <v>91710.222240000017</v>
      </c>
      <c r="H9" s="226">
        <v>-27.108080295695743</v>
      </c>
      <c r="I9" s="148">
        <v>22.497689033341832</v>
      </c>
      <c r="J9" s="1"/>
    </row>
    <row r="10" spans="1:45" s="428" customFormat="1" x14ac:dyDescent="0.2">
      <c r="A10" s="655"/>
      <c r="B10" s="11" t="s">
        <v>660</v>
      </c>
      <c r="C10" s="452">
        <v>0</v>
      </c>
      <c r="D10" s="142" t="s">
        <v>142</v>
      </c>
      <c r="E10" s="455">
        <v>0</v>
      </c>
      <c r="F10" s="149">
        <v>-100</v>
      </c>
      <c r="G10" s="455">
        <v>0</v>
      </c>
      <c r="H10" s="149">
        <v>-100</v>
      </c>
      <c r="I10" s="722">
        <v>0</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11" t="s">
        <v>234</v>
      </c>
      <c r="C11" s="452">
        <v>327.60559000000001</v>
      </c>
      <c r="D11" s="142">
        <v>-66.846820493310489</v>
      </c>
      <c r="E11" s="455">
        <v>12353.600829999998</v>
      </c>
      <c r="F11" s="149">
        <v>-34.558529403626416</v>
      </c>
      <c r="G11" s="455">
        <v>12534.358679999998</v>
      </c>
      <c r="H11" s="149">
        <v>-42.002591889873528</v>
      </c>
      <c r="I11" s="493">
        <v>3.0748382996722836</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325</v>
      </c>
      <c r="C12" s="454">
        <v>327.60559000000001</v>
      </c>
      <c r="D12" s="414">
        <v>-66.817519791299944</v>
      </c>
      <c r="E12" s="456">
        <v>11264.947829999997</v>
      </c>
      <c r="F12" s="574">
        <v>-40.2726974209396</v>
      </c>
      <c r="G12" s="456">
        <v>11445.705679999999</v>
      </c>
      <c r="H12" s="574">
        <v>-46.998930183913401</v>
      </c>
      <c r="I12" s="641">
        <v>2.8077778121824584</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427" t="s">
        <v>322</v>
      </c>
      <c r="C13" s="454">
        <v>0</v>
      </c>
      <c r="D13" s="414">
        <v>-100</v>
      </c>
      <c r="E13" s="456">
        <v>1088.653</v>
      </c>
      <c r="F13" s="574">
        <v>6421.2856958015645</v>
      </c>
      <c r="G13" s="456">
        <v>1088.653</v>
      </c>
      <c r="H13" s="574">
        <v>6421.2856958015645</v>
      </c>
      <c r="I13" s="641">
        <v>0.26706048748982597</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11" t="s">
        <v>589</v>
      </c>
      <c r="C14" s="452">
        <v>0</v>
      </c>
      <c r="D14" s="142">
        <v>-100</v>
      </c>
      <c r="E14" s="455">
        <v>0</v>
      </c>
      <c r="F14" s="149">
        <v>-100</v>
      </c>
      <c r="G14" s="455">
        <v>15.787000000000001</v>
      </c>
      <c r="H14" s="149">
        <v>-92.049334716612435</v>
      </c>
      <c r="I14" s="687">
        <v>3.8727527651160492E-3</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11" t="s">
        <v>207</v>
      </c>
      <c r="C15" s="452">
        <v>180.48008999999999</v>
      </c>
      <c r="D15" s="73">
        <v>72.817003851802596</v>
      </c>
      <c r="E15" s="455">
        <v>4747.5690200000008</v>
      </c>
      <c r="F15" s="149">
        <v>20.554512426794325</v>
      </c>
      <c r="G15" s="455">
        <v>4831.3780800000004</v>
      </c>
      <c r="H15" s="149">
        <v>-0.5616479128384998</v>
      </c>
      <c r="I15" s="493">
        <v>1.1851987596529467</v>
      </c>
      <c r="J15" s="1"/>
    </row>
    <row r="16" spans="1:45" x14ac:dyDescent="0.2">
      <c r="A16" s="1"/>
      <c r="B16" s="427" t="s">
        <v>325</v>
      </c>
      <c r="C16" s="454">
        <v>180.48008999999999</v>
      </c>
      <c r="D16" s="742">
        <v>72.817003851802596</v>
      </c>
      <c r="E16" s="456">
        <v>1961.5713400000002</v>
      </c>
      <c r="F16" s="574">
        <v>-17.626609039949084</v>
      </c>
      <c r="G16" s="456">
        <v>2045.3804000000002</v>
      </c>
      <c r="H16" s="574">
        <v>-38.053947037010325</v>
      </c>
      <c r="I16" s="641">
        <v>0.50175794006550778</v>
      </c>
      <c r="J16" s="1"/>
    </row>
    <row r="17" spans="1:45" s="428" customFormat="1" x14ac:dyDescent="0.2">
      <c r="A17" s="426"/>
      <c r="B17" s="427" t="s">
        <v>322</v>
      </c>
      <c r="C17" s="454">
        <v>0</v>
      </c>
      <c r="D17" s="414" t="s">
        <v>142</v>
      </c>
      <c r="E17" s="456">
        <v>2785.9976799999999</v>
      </c>
      <c r="F17" s="574">
        <v>78.957486725130067</v>
      </c>
      <c r="G17" s="456">
        <v>2785.9976799999999</v>
      </c>
      <c r="H17" s="574">
        <v>78.957486725130067</v>
      </c>
      <c r="I17" s="641">
        <v>0.68344081958743885</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11" t="s">
        <v>545</v>
      </c>
      <c r="C18" s="452">
        <v>0</v>
      </c>
      <c r="D18" s="142" t="s">
        <v>142</v>
      </c>
      <c r="E18" s="456">
        <v>0</v>
      </c>
      <c r="F18" s="149">
        <v>-100</v>
      </c>
      <c r="G18" s="456">
        <v>0</v>
      </c>
      <c r="H18" s="149">
        <v>-100</v>
      </c>
      <c r="I18" s="722">
        <v>0</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11" t="s">
        <v>681</v>
      </c>
      <c r="C19" s="452">
        <v>696.26294000000007</v>
      </c>
      <c r="D19" s="142">
        <v>4.7561098157035442</v>
      </c>
      <c r="E19" s="455">
        <v>9384.9162300000007</v>
      </c>
      <c r="F19" s="149">
        <v>119.01279148567001</v>
      </c>
      <c r="G19" s="455">
        <v>9785.2275700000009</v>
      </c>
      <c r="H19" s="149">
        <v>118.80697810275413</v>
      </c>
      <c r="I19" s="493">
        <v>2.4004413206440303</v>
      </c>
      <c r="J19" s="1"/>
    </row>
    <row r="20" spans="1:45" x14ac:dyDescent="0.2">
      <c r="A20" s="1"/>
      <c r="B20" s="11" t="s">
        <v>208</v>
      </c>
      <c r="C20" s="452">
        <v>0</v>
      </c>
      <c r="D20" s="142" t="s">
        <v>142</v>
      </c>
      <c r="E20" s="455">
        <v>74.692499999999995</v>
      </c>
      <c r="F20" s="149" t="s">
        <v>142</v>
      </c>
      <c r="G20" s="455">
        <v>74.692499999999995</v>
      </c>
      <c r="H20" s="149" t="s">
        <v>142</v>
      </c>
      <c r="I20" s="687">
        <v>1.8323024381353675E-2</v>
      </c>
      <c r="J20" s="1"/>
    </row>
    <row r="21" spans="1:45" s="428" customFormat="1" x14ac:dyDescent="0.2">
      <c r="A21" s="1"/>
      <c r="B21" s="11" t="s">
        <v>209</v>
      </c>
      <c r="C21" s="452">
        <v>6439.0654100000011</v>
      </c>
      <c r="D21" s="142">
        <v>8.1675270553735633</v>
      </c>
      <c r="E21" s="455">
        <v>67209.372329999998</v>
      </c>
      <c r="F21" s="149">
        <v>32.909013630184944</v>
      </c>
      <c r="G21" s="455">
        <v>72662.448040000003</v>
      </c>
      <c r="H21" s="149">
        <v>32.684792768905062</v>
      </c>
      <c r="I21" s="738">
        <v>17.825026703427586</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60" t="s">
        <v>442</v>
      </c>
      <c r="B22" s="145"/>
      <c r="C22" s="453">
        <v>7643.4140300000008</v>
      </c>
      <c r="D22" s="148">
        <v>-0.96396016142219265</v>
      </c>
      <c r="E22" s="453">
        <v>93770.150909999997</v>
      </c>
      <c r="F22" s="148">
        <v>20.400600318353064</v>
      </c>
      <c r="G22" s="453">
        <v>99903.891870000007</v>
      </c>
      <c r="H22" s="226">
        <v>16.255847388955612</v>
      </c>
      <c r="I22" s="148">
        <v>24.507700860543316</v>
      </c>
      <c r="J22" s="735"/>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426"/>
      <c r="B23" s="11" t="s">
        <v>624</v>
      </c>
      <c r="C23" s="452">
        <v>0</v>
      </c>
      <c r="D23" s="142">
        <v>-100</v>
      </c>
      <c r="E23" s="455">
        <v>2902.4353900000001</v>
      </c>
      <c r="F23" s="149">
        <v>-50.774651495388035</v>
      </c>
      <c r="G23" s="455">
        <v>2902.4353900000001</v>
      </c>
      <c r="H23" s="149">
        <v>-50.774651495388035</v>
      </c>
      <c r="I23" s="493">
        <v>0.71200447724033578</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1"/>
      <c r="B24" s="11" t="s">
        <v>326</v>
      </c>
      <c r="C24" s="452">
        <v>877.80899999999997</v>
      </c>
      <c r="D24" s="142">
        <v>-66.909606646222926</v>
      </c>
      <c r="E24" s="455">
        <v>12416.789690000001</v>
      </c>
      <c r="F24" s="149">
        <v>-13.417122437904952</v>
      </c>
      <c r="G24" s="455">
        <v>13506.86393</v>
      </c>
      <c r="H24" s="149">
        <v>-11.242313375971163</v>
      </c>
      <c r="I24" s="739">
        <v>3.3134062604011993</v>
      </c>
      <c r="J24" s="1"/>
    </row>
    <row r="25" spans="1:45" x14ac:dyDescent="0.2">
      <c r="A25" s="160" t="s">
        <v>340</v>
      </c>
      <c r="B25" s="145"/>
      <c r="C25" s="453">
        <v>877.80899999999997</v>
      </c>
      <c r="D25" s="148">
        <v>-80.77153594042376</v>
      </c>
      <c r="E25" s="453">
        <v>15319.225080000002</v>
      </c>
      <c r="F25" s="148">
        <v>-24.301473324339597</v>
      </c>
      <c r="G25" s="453">
        <v>16409.299320000002</v>
      </c>
      <c r="H25" s="226">
        <v>-22.282024392880757</v>
      </c>
      <c r="I25" s="148">
        <v>4.0254107376415353</v>
      </c>
      <c r="J25" s="1"/>
    </row>
    <row r="26" spans="1:45" x14ac:dyDescent="0.2">
      <c r="A26" s="426"/>
      <c r="B26" s="11" t="s">
        <v>212</v>
      </c>
      <c r="C26" s="452">
        <v>0</v>
      </c>
      <c r="D26" s="142" t="s">
        <v>142</v>
      </c>
      <c r="E26" s="455">
        <v>3111.4529900000002</v>
      </c>
      <c r="F26" s="149">
        <v>0.28778274321809089</v>
      </c>
      <c r="G26" s="455">
        <v>3111.4529900000002</v>
      </c>
      <c r="H26" s="149">
        <v>-38.98112235275434</v>
      </c>
      <c r="I26" s="738">
        <v>0.76327916453734723</v>
      </c>
      <c r="J26" s="1"/>
    </row>
    <row r="27" spans="1:45" x14ac:dyDescent="0.2">
      <c r="A27" s="1"/>
      <c r="B27" s="11" t="s">
        <v>213</v>
      </c>
      <c r="C27" s="452">
        <v>9495.0978200000009</v>
      </c>
      <c r="D27" s="142">
        <v>48.524354024965866</v>
      </c>
      <c r="E27" s="455">
        <v>106245.09684</v>
      </c>
      <c r="F27" s="149">
        <v>10.875504865090623</v>
      </c>
      <c r="G27" s="455">
        <v>115851.22915</v>
      </c>
      <c r="H27" s="149">
        <v>9.1062836071864997</v>
      </c>
      <c r="I27" s="763">
        <v>28.427145791835628</v>
      </c>
      <c r="J27" s="1"/>
    </row>
    <row r="28" spans="1:45" x14ac:dyDescent="0.2">
      <c r="A28" s="15"/>
      <c r="B28" s="427" t="s">
        <v>325</v>
      </c>
      <c r="C28" s="454">
        <v>9322.4424899999995</v>
      </c>
      <c r="D28" s="414">
        <v>45.82364236897817</v>
      </c>
      <c r="E28" s="456">
        <v>85649.935970000006</v>
      </c>
      <c r="F28" s="574">
        <v>-6.2350696773295997</v>
      </c>
      <c r="G28" s="456">
        <v>95256.068279999992</v>
      </c>
      <c r="H28" s="574">
        <v>-4.3664999775300313</v>
      </c>
      <c r="I28" s="641">
        <v>23.374889745259178</v>
      </c>
      <c r="J28" s="1"/>
    </row>
    <row r="29" spans="1:45" x14ac:dyDescent="0.2">
      <c r="A29" s="15"/>
      <c r="B29" s="427" t="s">
        <v>322</v>
      </c>
      <c r="C29" s="454">
        <v>172.65532999999999</v>
      </c>
      <c r="D29" s="414" t="s">
        <v>142</v>
      </c>
      <c r="E29" s="456">
        <v>20595.160869999996</v>
      </c>
      <c r="F29" s="574">
        <v>359.8783782472683</v>
      </c>
      <c r="G29" s="456">
        <v>20595.160869999996</v>
      </c>
      <c r="H29" s="574">
        <v>213.1553097341984</v>
      </c>
      <c r="I29" s="641">
        <v>5.0522560465764457</v>
      </c>
      <c r="J29" s="1"/>
    </row>
    <row r="30" spans="1:45" x14ac:dyDescent="0.2">
      <c r="A30" s="1"/>
      <c r="B30" s="11" t="s">
        <v>214</v>
      </c>
      <c r="C30" s="452">
        <v>0</v>
      </c>
      <c r="D30" s="142" t="s">
        <v>142</v>
      </c>
      <c r="E30" s="455">
        <v>4275.9516700000004</v>
      </c>
      <c r="F30" s="149">
        <v>99.556627857348587</v>
      </c>
      <c r="G30" s="455">
        <v>5312.2685799999999</v>
      </c>
      <c r="H30" s="149">
        <v>147.92104446244727</v>
      </c>
      <c r="I30" s="739">
        <v>1.3031673422584473</v>
      </c>
      <c r="J30" s="1"/>
    </row>
    <row r="31" spans="1:45" x14ac:dyDescent="0.2">
      <c r="A31" s="1"/>
      <c r="B31" s="11" t="s">
        <v>215</v>
      </c>
      <c r="C31" s="452">
        <v>0</v>
      </c>
      <c r="D31" s="142">
        <v>-100</v>
      </c>
      <c r="E31" s="455">
        <v>3654.0701499999996</v>
      </c>
      <c r="F31" s="149">
        <v>-70.94140611570711</v>
      </c>
      <c r="G31" s="455">
        <v>6127.8155699999998</v>
      </c>
      <c r="H31" s="149">
        <v>-51.269215768483058</v>
      </c>
      <c r="I31" s="493">
        <v>1.5032314368048825</v>
      </c>
      <c r="J31" s="1"/>
    </row>
    <row r="32" spans="1:45" x14ac:dyDescent="0.2">
      <c r="A32" s="426"/>
      <c r="B32" s="11" t="s">
        <v>594</v>
      </c>
      <c r="C32" s="452">
        <v>0</v>
      </c>
      <c r="D32" s="142" t="s">
        <v>142</v>
      </c>
      <c r="E32" s="455">
        <v>1891.05603</v>
      </c>
      <c r="F32" s="149">
        <v>-68.179414331018918</v>
      </c>
      <c r="G32" s="455">
        <v>1891.05603</v>
      </c>
      <c r="H32" s="149">
        <v>-72.325355803975171</v>
      </c>
      <c r="I32" s="493">
        <v>0.46390020074566912</v>
      </c>
      <c r="J32" s="1"/>
    </row>
    <row r="33" spans="1:10" x14ac:dyDescent="0.2">
      <c r="A33" s="1"/>
      <c r="B33" s="11" t="s">
        <v>664</v>
      </c>
      <c r="C33" s="452">
        <v>0</v>
      </c>
      <c r="D33" s="142" t="s">
        <v>142</v>
      </c>
      <c r="E33" s="455">
        <v>0</v>
      </c>
      <c r="F33" s="149" t="s">
        <v>142</v>
      </c>
      <c r="G33" s="455">
        <v>541.85708</v>
      </c>
      <c r="H33" s="149" t="s">
        <v>142</v>
      </c>
      <c r="I33" s="493">
        <v>0.13292446347423248</v>
      </c>
      <c r="J33" s="1"/>
    </row>
    <row r="34" spans="1:10" x14ac:dyDescent="0.2">
      <c r="A34" s="1"/>
      <c r="B34" s="11" t="s">
        <v>217</v>
      </c>
      <c r="C34" s="452">
        <v>3705.2217999999998</v>
      </c>
      <c r="D34" s="142">
        <v>-21.873265480780304</v>
      </c>
      <c r="E34" s="455">
        <v>51225.688909999997</v>
      </c>
      <c r="F34" s="149">
        <v>-16.065969825805556</v>
      </c>
      <c r="G34" s="455">
        <v>53997.595860000001</v>
      </c>
      <c r="H34" s="149">
        <v>-20.275071958937499</v>
      </c>
      <c r="I34" s="493">
        <v>13.246300036513203</v>
      </c>
      <c r="J34" s="1"/>
    </row>
    <row r="35" spans="1:10" x14ac:dyDescent="0.2">
      <c r="A35" s="160" t="s">
        <v>443</v>
      </c>
      <c r="B35" s="145"/>
      <c r="C35" s="453">
        <v>13200.31962</v>
      </c>
      <c r="D35" s="148">
        <v>5.4769205309833167</v>
      </c>
      <c r="E35" s="453">
        <v>170403.31659</v>
      </c>
      <c r="F35" s="148">
        <v>-5.6552120132504928</v>
      </c>
      <c r="G35" s="453">
        <v>186833.27526000002</v>
      </c>
      <c r="H35" s="226">
        <v>-6.8450206917103227</v>
      </c>
      <c r="I35" s="148">
        <v>45.839948436169415</v>
      </c>
      <c r="J35" s="736"/>
    </row>
    <row r="36" spans="1:10" x14ac:dyDescent="0.2">
      <c r="A36" s="15"/>
      <c r="B36" s="11" t="s">
        <v>642</v>
      </c>
      <c r="C36" s="452">
        <v>0</v>
      </c>
      <c r="D36" s="142" t="s">
        <v>142</v>
      </c>
      <c r="E36" s="455">
        <v>70.424530000000004</v>
      </c>
      <c r="F36" s="142">
        <v>20.793643115994236</v>
      </c>
      <c r="G36" s="455">
        <v>70.424530000000004</v>
      </c>
      <c r="H36" s="142">
        <v>-69.460036396680891</v>
      </c>
      <c r="I36" s="687">
        <v>1.7276036820770137E-2</v>
      </c>
      <c r="J36" s="1"/>
    </row>
    <row r="37" spans="1:10" x14ac:dyDescent="0.2">
      <c r="A37" s="426"/>
      <c r="B37" s="11" t="s">
        <v>654</v>
      </c>
      <c r="C37" s="452">
        <v>0</v>
      </c>
      <c r="D37" s="142" t="s">
        <v>142</v>
      </c>
      <c r="E37" s="455">
        <v>0</v>
      </c>
      <c r="F37" s="149">
        <v>-100</v>
      </c>
      <c r="G37" s="455">
        <v>0</v>
      </c>
      <c r="H37" s="149">
        <v>-100</v>
      </c>
      <c r="I37" s="493">
        <v>0</v>
      </c>
      <c r="J37" s="166"/>
    </row>
    <row r="38" spans="1:10" x14ac:dyDescent="0.2">
      <c r="A38" s="1"/>
      <c r="B38" s="11" t="s">
        <v>659</v>
      </c>
      <c r="C38" s="452">
        <v>0</v>
      </c>
      <c r="D38" s="142" t="s">
        <v>142</v>
      </c>
      <c r="E38" s="455">
        <v>0</v>
      </c>
      <c r="F38" s="149">
        <v>-100</v>
      </c>
      <c r="G38" s="455">
        <v>0</v>
      </c>
      <c r="H38" s="149">
        <v>-100</v>
      </c>
      <c r="I38" s="493">
        <v>0</v>
      </c>
      <c r="J38" s="1"/>
    </row>
    <row r="39" spans="1:10" x14ac:dyDescent="0.2">
      <c r="A39" s="15"/>
      <c r="B39" s="11" t="s">
        <v>576</v>
      </c>
      <c r="C39" s="452">
        <v>0</v>
      </c>
      <c r="D39" s="142" t="s">
        <v>142</v>
      </c>
      <c r="E39" s="455">
        <v>0</v>
      </c>
      <c r="F39" s="142">
        <v>-100</v>
      </c>
      <c r="G39" s="455">
        <v>0</v>
      </c>
      <c r="H39" s="142">
        <v>-100</v>
      </c>
      <c r="I39" s="740">
        <v>0</v>
      </c>
      <c r="J39" s="1"/>
    </row>
    <row r="40" spans="1:10" ht="14.25" customHeight="1" x14ac:dyDescent="0.2">
      <c r="A40" s="160" t="s">
        <v>459</v>
      </c>
      <c r="B40" s="145"/>
      <c r="C40" s="453">
        <v>0</v>
      </c>
      <c r="D40" s="148" t="s">
        <v>142</v>
      </c>
      <c r="E40" s="453">
        <v>70.424530000000004</v>
      </c>
      <c r="F40" s="148">
        <v>-84.637282789798178</v>
      </c>
      <c r="G40" s="453">
        <v>70.424530000000004</v>
      </c>
      <c r="H40" s="226">
        <v>-88.834058124200894</v>
      </c>
      <c r="I40" s="713">
        <v>1.7276036820770137E-2</v>
      </c>
      <c r="J40" s="1"/>
    </row>
    <row r="41" spans="1:10" ht="14.25" customHeight="1" x14ac:dyDescent="0.2">
      <c r="A41" s="662" t="s">
        <v>114</v>
      </c>
      <c r="B41" s="663"/>
      <c r="C41" s="663">
        <v>34485.956190000004</v>
      </c>
      <c r="D41" s="664">
        <v>-0.68352157667861635</v>
      </c>
      <c r="E41" s="150">
        <v>369524.96337999991</v>
      </c>
      <c r="F41" s="664">
        <v>-9.4597135255308658</v>
      </c>
      <c r="G41" s="150">
        <v>407642.85657999996</v>
      </c>
      <c r="H41" s="665">
        <v>-8.7448518281686578</v>
      </c>
      <c r="I41" s="666">
        <v>100</v>
      </c>
      <c r="J41" s="1"/>
    </row>
    <row r="42" spans="1:10" ht="14.25" customHeight="1" x14ac:dyDescent="0.2">
      <c r="A42" s="677" t="s">
        <v>327</v>
      </c>
      <c r="B42" s="698"/>
      <c r="C42" s="181">
        <v>10556.79111</v>
      </c>
      <c r="D42" s="155">
        <v>29.541872428794651</v>
      </c>
      <c r="E42" s="515">
        <v>108291.37137000001</v>
      </c>
      <c r="F42" s="516">
        <v>-7.3659195032879587</v>
      </c>
      <c r="G42" s="515">
        <v>118562.38192999999</v>
      </c>
      <c r="H42" s="516">
        <v>-8.0943061303300841</v>
      </c>
      <c r="I42" s="516">
        <v>29.084866818151173</v>
      </c>
      <c r="J42" s="1"/>
    </row>
    <row r="43" spans="1:10" ht="14.25" customHeight="1" x14ac:dyDescent="0.2">
      <c r="A43" s="677" t="s">
        <v>328</v>
      </c>
      <c r="B43" s="698"/>
      <c r="C43" s="181">
        <v>23929.165080000002</v>
      </c>
      <c r="D43" s="155">
        <v>-9.9526155598149373</v>
      </c>
      <c r="E43" s="515">
        <v>261233.59201000002</v>
      </c>
      <c r="F43" s="516">
        <v>-10.300178406934615</v>
      </c>
      <c r="G43" s="515">
        <v>289080.47464999999</v>
      </c>
      <c r="H43" s="516">
        <v>-9.0090087188059016</v>
      </c>
      <c r="I43" s="516">
        <v>70.91513318184883</v>
      </c>
      <c r="J43" s="1"/>
    </row>
    <row r="44" spans="1:10" ht="14.25" customHeight="1" x14ac:dyDescent="0.2">
      <c r="A44" s="470" t="s">
        <v>446</v>
      </c>
      <c r="B44" s="153"/>
      <c r="C44" s="407">
        <v>13938.762160000002</v>
      </c>
      <c r="D44" s="408">
        <v>54.112813851321583</v>
      </c>
      <c r="E44" s="409">
        <v>105789.47662</v>
      </c>
      <c r="F44" s="410">
        <v>-26.447567101482644</v>
      </c>
      <c r="G44" s="409">
        <v>119022.09060000003</v>
      </c>
      <c r="H44" s="410">
        <v>-24.375685869411122</v>
      </c>
      <c r="I44" s="410">
        <v>29.197639227278334</v>
      </c>
    </row>
    <row r="45" spans="1:10" s="1" customFormat="1" ht="15" customHeight="1" x14ac:dyDescent="0.2">
      <c r="A45" s="470" t="s">
        <v>447</v>
      </c>
      <c r="B45" s="153"/>
      <c r="C45" s="407">
        <v>20547.194030000002</v>
      </c>
      <c r="D45" s="408">
        <v>-19.983757023516898</v>
      </c>
      <c r="E45" s="409">
        <v>263735.48675999994</v>
      </c>
      <c r="F45" s="410">
        <v>-0.21530101458805162</v>
      </c>
      <c r="G45" s="409">
        <v>288620.76597999997</v>
      </c>
      <c r="H45" s="410">
        <v>-0.24191813301029444</v>
      </c>
      <c r="I45" s="410">
        <v>70.80236077272167</v>
      </c>
    </row>
    <row r="46" spans="1:10" s="1" customFormat="1" ht="13.5" customHeight="1" x14ac:dyDescent="0.2">
      <c r="A46" s="677" t="s">
        <v>448</v>
      </c>
      <c r="B46" s="698"/>
      <c r="C46" s="181">
        <v>1023.8685300000001</v>
      </c>
      <c r="D46" s="155">
        <v>-38.052813575039295</v>
      </c>
      <c r="E46" s="515">
        <v>21738.517059999998</v>
      </c>
      <c r="F46" s="716">
        <v>-6.2691519274274672</v>
      </c>
      <c r="G46" s="515">
        <v>22319.58625</v>
      </c>
      <c r="H46" s="716">
        <v>-14.530429586050394</v>
      </c>
      <c r="I46" s="516">
        <v>5.4752796203163143</v>
      </c>
    </row>
    <row r="47" spans="1:10" s="1" customFormat="1" x14ac:dyDescent="0.2">
      <c r="A47" s="161"/>
      <c r="B47" s="161"/>
      <c r="C47" s="161"/>
      <c r="D47" s="161"/>
      <c r="E47" s="161"/>
      <c r="F47" s="161"/>
      <c r="G47" s="161"/>
      <c r="H47" s="161"/>
      <c r="I47" s="161" t="s">
        <v>220</v>
      </c>
    </row>
    <row r="48" spans="1:10" s="1" customFormat="1" ht="15" customHeight="1" x14ac:dyDescent="0.2">
      <c r="A48" s="826" t="s">
        <v>668</v>
      </c>
      <c r="B48" s="826"/>
      <c r="C48" s="826"/>
      <c r="D48" s="826"/>
      <c r="E48" s="826"/>
      <c r="F48" s="826"/>
      <c r="G48" s="826"/>
      <c r="H48" s="826"/>
      <c r="I48" s="826"/>
    </row>
    <row r="49" spans="1:9" s="1" customFormat="1" x14ac:dyDescent="0.2">
      <c r="A49" s="429" t="s">
        <v>472</v>
      </c>
      <c r="I49" s="658"/>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D15:D16">
    <cfRule type="cellIs" dxfId="57" priority="3" operator="between">
      <formula>0</formula>
      <formula>0.5</formula>
    </cfRule>
    <cfRule type="cellIs" dxfId="56" priority="4" operator="between">
      <formula>0</formula>
      <formula>0.49</formula>
    </cfRule>
  </conditionalFormatting>
  <conditionalFormatting sqref="F46">
    <cfRule type="cellIs" dxfId="55" priority="9" operator="between">
      <formula>0</formula>
      <formula>0.5</formula>
    </cfRule>
    <cfRule type="cellIs" dxfId="54" priority="10" operator="between">
      <formula>-0.49</formula>
      <formula>0.49</formula>
    </cfRule>
  </conditionalFormatting>
  <conditionalFormatting sqref="H46">
    <cfRule type="cellIs" dxfId="53" priority="11" operator="between">
      <formula>0</formula>
      <formula>0.5</formula>
    </cfRule>
    <cfRule type="cellIs" dxfId="52" priority="12" operator="between">
      <formula>-0.49</formula>
      <formula>0.49</formula>
    </cfRule>
  </conditionalFormatting>
  <conditionalFormatting sqref="I8">
    <cfRule type="cellIs" dxfId="51" priority="37" operator="between">
      <formula>0</formula>
      <formula>0.5</formula>
    </cfRule>
    <cfRule type="cellIs" dxfId="50" priority="38" operator="between">
      <formula>0</formula>
      <formula>0.49</formula>
    </cfRule>
  </conditionalFormatting>
  <conditionalFormatting sqref="I14">
    <cfRule type="cellIs" dxfId="49" priority="31" operator="between">
      <formula>0</formula>
      <formula>0.5</formula>
    </cfRule>
    <cfRule type="cellIs" dxfId="48" priority="32" operator="between">
      <formula>0</formula>
      <formula>0.49</formula>
    </cfRule>
  </conditionalFormatting>
  <conditionalFormatting sqref="I20">
    <cfRule type="cellIs" dxfId="47" priority="17" operator="between">
      <formula>0</formula>
      <formula>0.5</formula>
    </cfRule>
    <cfRule type="cellIs" dxfId="46" priority="18" operator="between">
      <formula>0</formula>
      <formula>0.49</formula>
    </cfRule>
  </conditionalFormatting>
  <conditionalFormatting sqref="I24">
    <cfRule type="cellIs" dxfId="45" priority="15" operator="between">
      <formula>0</formula>
      <formula>0.5</formula>
    </cfRule>
    <cfRule type="cellIs" dxfId="44" priority="16" operator="between">
      <formula>0</formula>
      <formula>0.49</formula>
    </cfRule>
  </conditionalFormatting>
  <conditionalFormatting sqref="I30">
    <cfRule type="cellIs" dxfId="43" priority="13" operator="between">
      <formula>0</formula>
      <formula>0.5</formula>
    </cfRule>
    <cfRule type="cellIs" dxfId="42" priority="14" operator="between">
      <formula>0</formula>
      <formula>0.49</formula>
    </cfRule>
  </conditionalFormatting>
  <conditionalFormatting sqref="I36">
    <cfRule type="cellIs" dxfId="41" priority="7" operator="between">
      <formula>0</formula>
      <formula>0.5</formula>
    </cfRule>
    <cfRule type="cellIs" dxfId="40" priority="8" operator="between">
      <formula>0</formula>
      <formula>0.49</formula>
    </cfRule>
  </conditionalFormatting>
  <conditionalFormatting sqref="I40:I41">
    <cfRule type="cellIs" dxfId="39" priority="1" operator="between">
      <formula>0</formula>
      <formula>0.5</formula>
    </cfRule>
    <cfRule type="cellIs" dxfId="38"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8" t="s">
        <v>18</v>
      </c>
      <c r="B1" s="818"/>
      <c r="C1" s="818"/>
      <c r="D1" s="818"/>
      <c r="E1" s="818"/>
      <c r="F1" s="818"/>
      <c r="G1" s="1"/>
      <c r="H1" s="1"/>
    </row>
    <row r="2" spans="1:9" x14ac:dyDescent="0.2">
      <c r="A2" s="819"/>
      <c r="B2" s="819"/>
      <c r="C2" s="819"/>
      <c r="D2" s="819"/>
      <c r="E2" s="819"/>
      <c r="F2" s="819"/>
      <c r="G2" s="10"/>
      <c r="H2" s="55" t="s">
        <v>467</v>
      </c>
    </row>
    <row r="3" spans="1:9" x14ac:dyDescent="0.2">
      <c r="A3" s="11"/>
      <c r="B3" s="783">
        <f>INDICE!A3</f>
        <v>45231</v>
      </c>
      <c r="C3" s="783">
        <v>41671</v>
      </c>
      <c r="D3" s="782" t="s">
        <v>115</v>
      </c>
      <c r="E3" s="782"/>
      <c r="F3" s="782" t="s">
        <v>116</v>
      </c>
      <c r="G3" s="782"/>
      <c r="H3" s="782"/>
    </row>
    <row r="4" spans="1:9" x14ac:dyDescent="0.2">
      <c r="A4" s="255"/>
      <c r="B4" s="184" t="s">
        <v>54</v>
      </c>
      <c r="C4" s="185" t="s">
        <v>421</v>
      </c>
      <c r="D4" s="184" t="s">
        <v>54</v>
      </c>
      <c r="E4" s="185" t="s">
        <v>421</v>
      </c>
      <c r="F4" s="184" t="s">
        <v>54</v>
      </c>
      <c r="G4" s="186" t="s">
        <v>421</v>
      </c>
      <c r="H4" s="185" t="s">
        <v>471</v>
      </c>
      <c r="I4" s="55"/>
    </row>
    <row r="5" spans="1:9" ht="14.1" customHeight="1" x14ac:dyDescent="0.2">
      <c r="A5" s="411" t="s">
        <v>329</v>
      </c>
      <c r="B5" s="228">
        <v>10556.79111</v>
      </c>
      <c r="C5" s="229">
        <v>29.541872428794651</v>
      </c>
      <c r="D5" s="228">
        <v>108291.37137000001</v>
      </c>
      <c r="E5" s="229">
        <v>-7.3659195032879472</v>
      </c>
      <c r="F5" s="228">
        <v>118562.38192999999</v>
      </c>
      <c r="G5" s="229">
        <v>-8.0943061303301054</v>
      </c>
      <c r="H5" s="229">
        <v>29.084866818151173</v>
      </c>
    </row>
    <row r="6" spans="1:9" x14ac:dyDescent="0.2">
      <c r="A6" s="404" t="s">
        <v>330</v>
      </c>
      <c r="B6" s="723">
        <v>9322.4424899999995</v>
      </c>
      <c r="C6" s="501">
        <v>45.82364236897817</v>
      </c>
      <c r="D6" s="430">
        <v>85649.935970000006</v>
      </c>
      <c r="E6" s="431">
        <v>-6.2350696773295997</v>
      </c>
      <c r="F6" s="430">
        <v>95256.068279999992</v>
      </c>
      <c r="G6" s="431">
        <v>-4.3664999775300313</v>
      </c>
      <c r="H6" s="725">
        <v>23.367530362035417</v>
      </c>
    </row>
    <row r="7" spans="1:9" x14ac:dyDescent="0.2">
      <c r="A7" s="404" t="s">
        <v>331</v>
      </c>
      <c r="B7" s="724">
        <v>30</v>
      </c>
      <c r="C7" s="431" t="s">
        <v>142</v>
      </c>
      <c r="D7" s="430">
        <v>30</v>
      </c>
      <c r="E7" s="431" t="s">
        <v>142</v>
      </c>
      <c r="F7" s="430">
        <v>30</v>
      </c>
      <c r="G7" s="431" t="s">
        <v>142</v>
      </c>
      <c r="H7" s="687">
        <v>7.3593832237588835E-3</v>
      </c>
    </row>
    <row r="8" spans="1:9" x14ac:dyDescent="0.2">
      <c r="A8" s="404" t="s">
        <v>519</v>
      </c>
      <c r="B8" s="724">
        <v>696.26294000000007</v>
      </c>
      <c r="C8" s="469">
        <v>4.7561098157035442</v>
      </c>
      <c r="D8" s="430">
        <v>9384.9162300000007</v>
      </c>
      <c r="E8" s="469">
        <v>119.01279148567001</v>
      </c>
      <c r="F8" s="430">
        <v>9785.2275700000009</v>
      </c>
      <c r="G8" s="469">
        <v>118.80697810275413</v>
      </c>
      <c r="H8" s="725">
        <v>2.4004413206440303</v>
      </c>
    </row>
    <row r="9" spans="1:9" x14ac:dyDescent="0.2">
      <c r="A9" s="404" t="s">
        <v>520</v>
      </c>
      <c r="B9" s="723">
        <v>508.08567999999997</v>
      </c>
      <c r="C9" s="431">
        <v>-53.460033086901191</v>
      </c>
      <c r="D9" s="430">
        <v>13226.519169999998</v>
      </c>
      <c r="E9" s="431">
        <v>-37.821393997882318</v>
      </c>
      <c r="F9" s="430">
        <v>13491.086079999997</v>
      </c>
      <c r="G9" s="431">
        <v>-45.877564283410564</v>
      </c>
      <c r="H9" s="725">
        <v>3.3095357522479656</v>
      </c>
    </row>
    <row r="10" spans="1:9" x14ac:dyDescent="0.2">
      <c r="A10" s="411" t="s">
        <v>332</v>
      </c>
      <c r="B10" s="413">
        <v>23929.165080000002</v>
      </c>
      <c r="C10" s="229">
        <v>-9.9235440238598365</v>
      </c>
      <c r="D10" s="413">
        <v>261233.59201000002</v>
      </c>
      <c r="E10" s="229">
        <v>-10.238495253286246</v>
      </c>
      <c r="F10" s="413">
        <v>289064.68764999998</v>
      </c>
      <c r="G10" s="229">
        <v>-8.9522332303816832</v>
      </c>
      <c r="H10" s="229">
        <v>70.911260429083711</v>
      </c>
    </row>
    <row r="11" spans="1:9" x14ac:dyDescent="0.2">
      <c r="A11" s="404" t="s">
        <v>333</v>
      </c>
      <c r="B11" s="723">
        <v>5112.17922</v>
      </c>
      <c r="C11" s="433">
        <v>47.682291754685771</v>
      </c>
      <c r="D11" s="430">
        <v>41037.959539999996</v>
      </c>
      <c r="E11" s="431">
        <v>-14.288125108746616</v>
      </c>
      <c r="F11" s="430">
        <v>46341.594169999997</v>
      </c>
      <c r="G11" s="431">
        <v>-8.9827829729818927</v>
      </c>
      <c r="H11" s="725">
        <v>11.368185023231348</v>
      </c>
    </row>
    <row r="12" spans="1:9" x14ac:dyDescent="0.2">
      <c r="A12" s="404" t="s">
        <v>334</v>
      </c>
      <c r="B12" s="723">
        <v>4347.8705899999995</v>
      </c>
      <c r="C12" s="431">
        <v>-1.6018095377403032</v>
      </c>
      <c r="D12" s="430">
        <v>58379.673609999998</v>
      </c>
      <c r="E12" s="96">
        <v>-0.64606164994879067</v>
      </c>
      <c r="F12" s="430">
        <v>64201.935069999992</v>
      </c>
      <c r="G12" s="431">
        <v>-0.99095139055195169</v>
      </c>
      <c r="H12" s="725">
        <v>15.749554796233834</v>
      </c>
    </row>
    <row r="13" spans="1:9" x14ac:dyDescent="0.2">
      <c r="A13" s="404" t="s">
        <v>335</v>
      </c>
      <c r="B13" s="723">
        <v>3202.7657799999997</v>
      </c>
      <c r="C13" s="439">
        <v>-28.15594865926348</v>
      </c>
      <c r="D13" s="430">
        <v>40543.946669999998</v>
      </c>
      <c r="E13" s="431">
        <v>-21.194420394820028</v>
      </c>
      <c r="F13" s="430">
        <v>44102.966200000003</v>
      </c>
      <c r="G13" s="431">
        <v>-20.746025545360876</v>
      </c>
      <c r="H13" s="725">
        <v>10.819020985676168</v>
      </c>
    </row>
    <row r="14" spans="1:9" x14ac:dyDescent="0.2">
      <c r="A14" s="404" t="s">
        <v>336</v>
      </c>
      <c r="B14" s="723">
        <v>4226.4129000000003</v>
      </c>
      <c r="C14" s="431">
        <v>-41.991493637947727</v>
      </c>
      <c r="D14" s="430">
        <v>43978.071879999996</v>
      </c>
      <c r="E14" s="431">
        <v>-25.050998789663559</v>
      </c>
      <c r="F14" s="430">
        <v>49028.026099999995</v>
      </c>
      <c r="G14" s="431">
        <v>-24.973152559498146</v>
      </c>
      <c r="H14" s="725">
        <v>12.027201092478421</v>
      </c>
    </row>
    <row r="15" spans="1:9" x14ac:dyDescent="0.2">
      <c r="A15" s="404" t="s">
        <v>337</v>
      </c>
      <c r="B15" s="723">
        <v>2065.6700300000002</v>
      </c>
      <c r="C15" s="439">
        <v>-1.9113284918414113</v>
      </c>
      <c r="D15" s="430">
        <v>26567.653189999997</v>
      </c>
      <c r="E15" s="431">
        <v>18.276966956132846</v>
      </c>
      <c r="F15" s="430">
        <v>30698.30285</v>
      </c>
      <c r="G15" s="431">
        <v>25.368514372114028</v>
      </c>
      <c r="H15" s="725">
        <v>7.530685833071983</v>
      </c>
    </row>
    <row r="16" spans="1:9" x14ac:dyDescent="0.2">
      <c r="A16" s="404" t="s">
        <v>678</v>
      </c>
      <c r="B16" s="723">
        <v>1095.5978500000001</v>
      </c>
      <c r="C16" s="501">
        <v>0</v>
      </c>
      <c r="D16" s="430">
        <v>6303.0150000000003</v>
      </c>
      <c r="E16" s="501">
        <v>0</v>
      </c>
      <c r="F16" s="430">
        <v>6303.0150000000003</v>
      </c>
      <c r="G16" s="501">
        <v>0</v>
      </c>
      <c r="H16" s="725">
        <v>1.5462100950033533</v>
      </c>
    </row>
    <row r="17" spans="1:8" x14ac:dyDescent="0.2">
      <c r="A17" s="404" t="s">
        <v>338</v>
      </c>
      <c r="B17" s="723">
        <v>3878.6687099999999</v>
      </c>
      <c r="C17" s="431">
        <v>-19.786407266798399</v>
      </c>
      <c r="D17" s="430">
        <v>44423.272119999994</v>
      </c>
      <c r="E17" s="431">
        <v>-14.248848501442302</v>
      </c>
      <c r="F17" s="430">
        <v>48388.848260000006</v>
      </c>
      <c r="G17" s="431">
        <v>-13.968865660659061</v>
      </c>
      <c r="H17" s="726">
        <v>11.870402603388609</v>
      </c>
    </row>
    <row r="18" spans="1:8" x14ac:dyDescent="0.2">
      <c r="A18" s="411" t="s">
        <v>539</v>
      </c>
      <c r="B18" s="517">
        <v>0</v>
      </c>
      <c r="C18" s="661">
        <v>-100</v>
      </c>
      <c r="D18" s="413">
        <v>0</v>
      </c>
      <c r="E18" s="651">
        <v>-100</v>
      </c>
      <c r="F18" s="413">
        <v>15.787000000000001</v>
      </c>
      <c r="G18" s="415">
        <v>-92.672606371597396</v>
      </c>
      <c r="H18" s="713">
        <v>3.8727527651160492E-3</v>
      </c>
    </row>
    <row r="19" spans="1:8" x14ac:dyDescent="0.2">
      <c r="A19" s="412" t="s">
        <v>114</v>
      </c>
      <c r="B19" s="61">
        <v>34485.956189999997</v>
      </c>
      <c r="C19" s="62">
        <v>-0.68352157667865909</v>
      </c>
      <c r="D19" s="61">
        <v>369524.96337999997</v>
      </c>
      <c r="E19" s="62">
        <v>-9.4597135255308515</v>
      </c>
      <c r="F19" s="61">
        <v>407642.85657999996</v>
      </c>
      <c r="G19" s="62">
        <v>-8.7448518281686578</v>
      </c>
      <c r="H19" s="62">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29" t="s">
        <v>531</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37" priority="17" operator="between">
      <formula>0.0001</formula>
      <formula>0.44999</formula>
    </cfRule>
  </conditionalFormatting>
  <conditionalFormatting sqref="C16">
    <cfRule type="cellIs" dxfId="36" priority="6" operator="between">
      <formula>0.0001</formula>
      <formula>0.44999</formula>
    </cfRule>
  </conditionalFormatting>
  <conditionalFormatting sqref="C17:C18">
    <cfRule type="cellIs" dxfId="35" priority="15" operator="between">
      <formula>0</formula>
      <formula>0.5</formula>
    </cfRule>
    <cfRule type="cellIs" dxfId="34" priority="16" operator="between">
      <formula>0</formula>
      <formula>0.49</formula>
    </cfRule>
  </conditionalFormatting>
  <conditionalFormatting sqref="E12">
    <cfRule type="cellIs" dxfId="33" priority="9" operator="between">
      <formula>-0.5</formula>
      <formula>0.5</formula>
    </cfRule>
    <cfRule type="cellIs" dxfId="32" priority="10" operator="between">
      <formula>0</formula>
      <formula>0.49</formula>
    </cfRule>
  </conditionalFormatting>
  <conditionalFormatting sqref="E16">
    <cfRule type="cellIs" dxfId="31" priority="2" operator="between">
      <formula>0.0001</formula>
      <formula>0.44999</formula>
    </cfRule>
  </conditionalFormatting>
  <conditionalFormatting sqref="E18:E19">
    <cfRule type="cellIs" dxfId="30" priority="20" operator="between">
      <formula>0.00001</formula>
      <formula>0.049999</formula>
    </cfRule>
  </conditionalFormatting>
  <conditionalFormatting sqref="G16">
    <cfRule type="cellIs" dxfId="29" priority="1" operator="between">
      <formula>0.0001</formula>
      <formula>0.44999</formula>
    </cfRule>
  </conditionalFormatting>
  <conditionalFormatting sqref="G18:G19">
    <cfRule type="cellIs" dxfId="28" priority="19" operator="between">
      <formula>0.00001</formula>
      <formula>0.049999</formula>
    </cfRule>
  </conditionalFormatting>
  <conditionalFormatting sqref="H7">
    <cfRule type="cellIs" dxfId="27" priority="3" operator="between">
      <formula>0</formula>
      <formula>0.5</formula>
    </cfRule>
    <cfRule type="cellIs" dxfId="26" priority="4" operator="between">
      <formula>0</formula>
      <formula>0.49</formula>
    </cfRule>
  </conditionalFormatting>
  <conditionalFormatting sqref="H18">
    <cfRule type="cellIs" dxfId="25" priority="11" operator="between">
      <formula>0</formula>
      <formula>0.5</formula>
    </cfRule>
    <cfRule type="cellIs" dxfId="24" priority="1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501</v>
      </c>
      <c r="B1" s="1"/>
      <c r="C1" s="1"/>
      <c r="D1" s="1"/>
      <c r="E1" s="1"/>
      <c r="F1" s="1"/>
      <c r="G1" s="1"/>
      <c r="H1" s="1"/>
    </row>
    <row r="2" spans="1:8" x14ac:dyDescent="0.2">
      <c r="A2" s="1"/>
      <c r="B2" s="1"/>
      <c r="C2" s="1"/>
      <c r="D2" s="1"/>
      <c r="E2" s="1"/>
      <c r="F2" s="1"/>
      <c r="G2" s="55" t="s">
        <v>469</v>
      </c>
      <c r="H2" s="1"/>
    </row>
    <row r="3" spans="1:8" x14ac:dyDescent="0.2">
      <c r="A3" s="56"/>
      <c r="B3" s="783">
        <f>INDICE!A3</f>
        <v>45231</v>
      </c>
      <c r="C3" s="782">
        <v>41671</v>
      </c>
      <c r="D3" s="782" t="s">
        <v>115</v>
      </c>
      <c r="E3" s="782"/>
      <c r="F3" s="782" t="s">
        <v>116</v>
      </c>
      <c r="G3" s="782"/>
      <c r="H3" s="1"/>
    </row>
    <row r="4" spans="1:8" x14ac:dyDescent="0.2">
      <c r="A4" s="66"/>
      <c r="B4" s="184" t="s">
        <v>342</v>
      </c>
      <c r="C4" s="185" t="s">
        <v>421</v>
      </c>
      <c r="D4" s="184" t="s">
        <v>342</v>
      </c>
      <c r="E4" s="185" t="s">
        <v>421</v>
      </c>
      <c r="F4" s="184" t="s">
        <v>342</v>
      </c>
      <c r="G4" s="186" t="s">
        <v>421</v>
      </c>
      <c r="H4" s="1"/>
    </row>
    <row r="5" spans="1:8" x14ac:dyDescent="0.2">
      <c r="A5" s="434" t="s">
        <v>468</v>
      </c>
      <c r="B5" s="435">
        <v>38.6324405523875</v>
      </c>
      <c r="C5" s="417">
        <v>-34.025932844346904</v>
      </c>
      <c r="D5" s="436">
        <v>38.425677289158756</v>
      </c>
      <c r="E5" s="417">
        <v>-36.666160604848699</v>
      </c>
      <c r="F5" s="436">
        <v>40.660414755927768</v>
      </c>
      <c r="G5" s="417">
        <v>-32.761572552825172</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7"/>
  <sheetViews>
    <sheetView topLeftCell="A10" workbookViewId="0">
      <selection activeCell="N31" sqref="N31"/>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9" x14ac:dyDescent="0.2">
      <c r="A1" s="818" t="s">
        <v>339</v>
      </c>
      <c r="B1" s="818"/>
      <c r="C1" s="818"/>
      <c r="D1" s="818"/>
      <c r="E1" s="818"/>
      <c r="F1" s="818"/>
      <c r="G1" s="818"/>
      <c r="H1" s="1"/>
      <c r="I1" s="1"/>
    </row>
    <row r="2" spans="1:9" x14ac:dyDescent="0.2">
      <c r="A2" s="819"/>
      <c r="B2" s="819"/>
      <c r="C2" s="819"/>
      <c r="D2" s="819"/>
      <c r="E2" s="819"/>
      <c r="F2" s="819"/>
      <c r="G2" s="819"/>
      <c r="H2" s="10"/>
      <c r="I2" s="55" t="s">
        <v>467</v>
      </c>
    </row>
    <row r="3" spans="1:9" x14ac:dyDescent="0.2">
      <c r="A3" s="798" t="s">
        <v>451</v>
      </c>
      <c r="B3" s="798" t="s">
        <v>452</v>
      </c>
      <c r="C3" s="780">
        <f>INDICE!A3</f>
        <v>45231</v>
      </c>
      <c r="D3" s="781">
        <v>41671</v>
      </c>
      <c r="E3" s="781" t="s">
        <v>115</v>
      </c>
      <c r="F3" s="781"/>
      <c r="G3" s="781" t="s">
        <v>116</v>
      </c>
      <c r="H3" s="781"/>
      <c r="I3" s="781"/>
    </row>
    <row r="4" spans="1:9" x14ac:dyDescent="0.2">
      <c r="A4" s="799"/>
      <c r="B4" s="799"/>
      <c r="C4" s="82" t="s">
        <v>54</v>
      </c>
      <c r="D4" s="82" t="s">
        <v>421</v>
      </c>
      <c r="E4" s="82" t="s">
        <v>54</v>
      </c>
      <c r="F4" s="82" t="s">
        <v>421</v>
      </c>
      <c r="G4" s="82" t="s">
        <v>54</v>
      </c>
      <c r="H4" s="83" t="s">
        <v>421</v>
      </c>
      <c r="I4" s="83" t="s">
        <v>106</v>
      </c>
    </row>
    <row r="5" spans="1:9" x14ac:dyDescent="0.2">
      <c r="A5" s="11"/>
      <c r="B5" s="11" t="s">
        <v>269</v>
      </c>
      <c r="C5" s="743">
        <v>0</v>
      </c>
      <c r="D5" s="142">
        <v>-100</v>
      </c>
      <c r="E5" s="756">
        <v>913.2713500000001</v>
      </c>
      <c r="F5" s="142">
        <v>2383.5870888579902</v>
      </c>
      <c r="G5" s="756">
        <v>2052.37273</v>
      </c>
      <c r="H5" s="142">
        <v>5481.3055054800816</v>
      </c>
      <c r="I5" s="717">
        <v>2.5069259005028188</v>
      </c>
    </row>
    <row r="6" spans="1:9" x14ac:dyDescent="0.2">
      <c r="A6" s="11"/>
      <c r="B6" s="11" t="s">
        <v>682</v>
      </c>
      <c r="C6" s="743">
        <v>4.9316399999999998</v>
      </c>
      <c r="D6" s="142">
        <v>12.659595611163507</v>
      </c>
      <c r="E6" s="756">
        <v>40.128680000000003</v>
      </c>
      <c r="F6" s="142">
        <v>21.527229293962051</v>
      </c>
      <c r="G6" s="756">
        <v>45.869979999999998</v>
      </c>
      <c r="H6" s="142">
        <v>14.353302747696423</v>
      </c>
      <c r="I6" s="717">
        <v>5.6029121434266131E-2</v>
      </c>
    </row>
    <row r="7" spans="1:9" x14ac:dyDescent="0.2">
      <c r="A7" s="11"/>
      <c r="B7" s="11" t="s">
        <v>233</v>
      </c>
      <c r="C7" s="743">
        <v>0</v>
      </c>
      <c r="D7" s="142">
        <v>-100</v>
      </c>
      <c r="E7" s="756">
        <v>62.272590000000001</v>
      </c>
      <c r="F7" s="142">
        <v>-94.153796651198917</v>
      </c>
      <c r="G7" s="756">
        <v>62.272590000000001</v>
      </c>
      <c r="H7" s="142">
        <v>-94.153796651198917</v>
      </c>
      <c r="I7" s="717">
        <v>7.6064530813753722E-2</v>
      </c>
    </row>
    <row r="8" spans="1:9" x14ac:dyDescent="0.2">
      <c r="A8" s="11"/>
      <c r="B8" s="11" t="s">
        <v>273</v>
      </c>
      <c r="C8" s="743">
        <v>0</v>
      </c>
      <c r="D8" s="142" t="s">
        <v>142</v>
      </c>
      <c r="E8" s="756">
        <v>0</v>
      </c>
      <c r="F8" s="142">
        <v>-100</v>
      </c>
      <c r="G8" s="756">
        <v>0</v>
      </c>
      <c r="H8" s="142">
        <v>-100</v>
      </c>
      <c r="I8" s="717">
        <v>0</v>
      </c>
    </row>
    <row r="9" spans="1:9" x14ac:dyDescent="0.2">
      <c r="A9" s="11"/>
      <c r="B9" s="11" t="s">
        <v>277</v>
      </c>
      <c r="C9" s="743">
        <v>0</v>
      </c>
      <c r="D9" s="142">
        <v>-100</v>
      </c>
      <c r="E9" s="756">
        <v>354.99421999999998</v>
      </c>
      <c r="F9" s="142">
        <v>634.76379339678749</v>
      </c>
      <c r="G9" s="756">
        <v>354.99421999999998</v>
      </c>
      <c r="H9" s="142">
        <v>634.76379339678749</v>
      </c>
      <c r="I9" s="717">
        <v>0.43361724292974591</v>
      </c>
    </row>
    <row r="10" spans="1:9" x14ac:dyDescent="0.2">
      <c r="A10" s="11"/>
      <c r="B10" s="11" t="s">
        <v>234</v>
      </c>
      <c r="C10" s="743">
        <v>4127.9755200000009</v>
      </c>
      <c r="D10" s="142">
        <v>24.462627084128574</v>
      </c>
      <c r="E10" s="756">
        <v>36717.753340000017</v>
      </c>
      <c r="F10" s="142">
        <v>16.473877055089154</v>
      </c>
      <c r="G10" s="756">
        <v>41993.418340000026</v>
      </c>
      <c r="H10" s="142">
        <v>31.541395433737186</v>
      </c>
      <c r="I10" s="744">
        <v>51.293990876207054</v>
      </c>
    </row>
    <row r="11" spans="1:9" x14ac:dyDescent="0.2">
      <c r="A11" s="11"/>
      <c r="B11" s="755" t="s">
        <v>325</v>
      </c>
      <c r="C11" s="745">
        <v>3993.6191600000006</v>
      </c>
      <c r="D11" s="414">
        <v>28.326617591974973</v>
      </c>
      <c r="E11" s="757">
        <v>35896.344980000023</v>
      </c>
      <c r="F11" s="414">
        <v>19.239052816798981</v>
      </c>
      <c r="G11" s="757">
        <v>41036.591040000036</v>
      </c>
      <c r="H11" s="414">
        <v>34.642626191627166</v>
      </c>
      <c r="I11" s="746">
        <v>50.125248422355526</v>
      </c>
    </row>
    <row r="12" spans="1:9" x14ac:dyDescent="0.2">
      <c r="A12" s="11"/>
      <c r="B12" s="755" t="s">
        <v>322</v>
      </c>
      <c r="C12" s="745">
        <v>134.35636</v>
      </c>
      <c r="D12" s="414">
        <v>-34.320848122867737</v>
      </c>
      <c r="E12" s="757">
        <v>821.40836000000002</v>
      </c>
      <c r="F12" s="414">
        <v>-42.151619934292533</v>
      </c>
      <c r="G12" s="757">
        <v>956.82730000000015</v>
      </c>
      <c r="H12" s="414">
        <v>-33.827168577698437</v>
      </c>
      <c r="I12" s="746">
        <v>1.1687424538515385</v>
      </c>
    </row>
    <row r="13" spans="1:9" x14ac:dyDescent="0.2">
      <c r="A13" s="11"/>
      <c r="B13" s="11" t="s">
        <v>589</v>
      </c>
      <c r="C13" s="743">
        <v>57.764960000000002</v>
      </c>
      <c r="D13" s="142">
        <v>199.9957414233825</v>
      </c>
      <c r="E13" s="756">
        <v>489.52103</v>
      </c>
      <c r="F13" s="142">
        <v>-12.870485877197305</v>
      </c>
      <c r="G13" s="756">
        <v>489.52103</v>
      </c>
      <c r="H13" s="142">
        <v>-23.111010977343994</v>
      </c>
      <c r="I13" s="717">
        <v>0.59793863512687451</v>
      </c>
    </row>
    <row r="14" spans="1:9" x14ac:dyDescent="0.2">
      <c r="A14" s="11"/>
      <c r="B14" s="11" t="s">
        <v>235</v>
      </c>
      <c r="C14" s="743">
        <v>0</v>
      </c>
      <c r="D14" s="142" t="s">
        <v>142</v>
      </c>
      <c r="E14" s="756">
        <v>0</v>
      </c>
      <c r="F14" s="142" t="s">
        <v>142</v>
      </c>
      <c r="G14" s="756">
        <v>528.08041000000003</v>
      </c>
      <c r="H14" s="142" t="s">
        <v>142</v>
      </c>
      <c r="I14" s="717">
        <v>0.64503802746255934</v>
      </c>
    </row>
    <row r="15" spans="1:9" x14ac:dyDescent="0.2">
      <c r="A15" s="11"/>
      <c r="B15" s="11" t="s">
        <v>278</v>
      </c>
      <c r="C15" s="743">
        <v>0</v>
      </c>
      <c r="D15" s="142">
        <v>-100</v>
      </c>
      <c r="E15" s="756">
        <v>0</v>
      </c>
      <c r="F15" s="142">
        <v>-100</v>
      </c>
      <c r="G15" s="756">
        <v>0.28179999999999999</v>
      </c>
      <c r="H15" s="142">
        <v>9.6839483107582094</v>
      </c>
      <c r="I15" s="717">
        <v>3.4421219325092784E-4</v>
      </c>
    </row>
    <row r="16" spans="1:9" x14ac:dyDescent="0.2">
      <c r="A16" s="11"/>
      <c r="B16" s="11" t="s">
        <v>206</v>
      </c>
      <c r="C16" s="743">
        <v>83.786690000000007</v>
      </c>
      <c r="D16" s="142">
        <v>-82.561961542351057</v>
      </c>
      <c r="E16" s="756">
        <v>7915.6576000000014</v>
      </c>
      <c r="F16" s="142">
        <v>3.9771147452527309</v>
      </c>
      <c r="G16" s="756">
        <v>9290.38717</v>
      </c>
      <c r="H16" s="142">
        <v>21.993425085785162</v>
      </c>
      <c r="I16" s="717">
        <v>11.347993413541451</v>
      </c>
    </row>
    <row r="17" spans="1:10" x14ac:dyDescent="0.2">
      <c r="A17" s="11"/>
      <c r="B17" s="11" t="s">
        <v>207</v>
      </c>
      <c r="C17" s="743">
        <v>22.125700000000002</v>
      </c>
      <c r="D17" s="142" t="s">
        <v>142</v>
      </c>
      <c r="E17" s="756">
        <v>22.125700000000002</v>
      </c>
      <c r="F17" s="142">
        <v>-26.43537905777092</v>
      </c>
      <c r="G17" s="756">
        <v>22.125700000000002</v>
      </c>
      <c r="H17" s="142">
        <v>-26.43537905777092</v>
      </c>
      <c r="I17" s="717">
        <v>2.7026031668602044E-2</v>
      </c>
    </row>
    <row r="18" spans="1:10" x14ac:dyDescent="0.2">
      <c r="A18" s="11"/>
      <c r="B18" s="11" t="s">
        <v>545</v>
      </c>
      <c r="C18" s="743">
        <v>0</v>
      </c>
      <c r="D18" s="414">
        <v>-100</v>
      </c>
      <c r="E18" s="756">
        <v>45.378999999999998</v>
      </c>
      <c r="F18" s="414">
        <v>-99.233863035693062</v>
      </c>
      <c r="G18" s="756">
        <v>45.378999999999998</v>
      </c>
      <c r="H18" s="414">
        <v>-99.33790976936757</v>
      </c>
      <c r="I18" s="717">
        <v>5.5429400700971798E-2</v>
      </c>
    </row>
    <row r="19" spans="1:10" x14ac:dyDescent="0.2">
      <c r="A19" s="11"/>
      <c r="B19" s="11" t="s">
        <v>236</v>
      </c>
      <c r="C19" s="743">
        <v>678.63979000000006</v>
      </c>
      <c r="D19" s="142">
        <v>14.189832612501119</v>
      </c>
      <c r="E19" s="756">
        <v>6115.3608800000011</v>
      </c>
      <c r="F19" s="142">
        <v>24.540259828152582</v>
      </c>
      <c r="G19" s="756">
        <v>7082.1771500000004</v>
      </c>
      <c r="H19" s="142">
        <v>30.303339045519316</v>
      </c>
      <c r="I19" s="744">
        <v>8.6507158615795081</v>
      </c>
    </row>
    <row r="20" spans="1:10" x14ac:dyDescent="0.2">
      <c r="A20" s="11"/>
      <c r="B20" s="755" t="s">
        <v>325</v>
      </c>
      <c r="C20" s="745">
        <v>678.63979000000006</v>
      </c>
      <c r="D20" s="414">
        <v>14.189832612501119</v>
      </c>
      <c r="E20" s="757">
        <v>6115.3608800000011</v>
      </c>
      <c r="F20" s="414">
        <v>24.698336890492708</v>
      </c>
      <c r="G20" s="757">
        <v>7082.1771500000004</v>
      </c>
      <c r="H20" s="414">
        <v>30.510356515411424</v>
      </c>
      <c r="I20" s="746">
        <v>8.6507158615795081</v>
      </c>
    </row>
    <row r="21" spans="1:10" x14ac:dyDescent="0.2">
      <c r="A21" s="11"/>
      <c r="B21" s="755" t="s">
        <v>322</v>
      </c>
      <c r="C21" s="745">
        <v>0</v>
      </c>
      <c r="D21" s="414" t="s">
        <v>142</v>
      </c>
      <c r="E21" s="757">
        <v>0</v>
      </c>
      <c r="F21" s="414">
        <v>-100</v>
      </c>
      <c r="G21" s="757">
        <v>0</v>
      </c>
      <c r="H21" s="414">
        <v>-100</v>
      </c>
      <c r="I21" s="746">
        <v>0</v>
      </c>
    </row>
    <row r="22" spans="1:10" x14ac:dyDescent="0.2">
      <c r="A22" s="11"/>
      <c r="B22" s="11" t="s">
        <v>208</v>
      </c>
      <c r="C22" s="743">
        <v>481.64848000000001</v>
      </c>
      <c r="D22" s="142" t="s">
        <v>142</v>
      </c>
      <c r="E22" s="756">
        <v>481.64848000000001</v>
      </c>
      <c r="F22" s="142">
        <v>-54.552119895292442</v>
      </c>
      <c r="G22" s="756">
        <v>481.64848000000001</v>
      </c>
      <c r="H22" s="142">
        <v>-54.552119895292442</v>
      </c>
      <c r="I22" s="717">
        <v>0.58832249707869289</v>
      </c>
    </row>
    <row r="23" spans="1:10" x14ac:dyDescent="0.2">
      <c r="A23" s="11"/>
      <c r="B23" s="11" t="s">
        <v>237</v>
      </c>
      <c r="C23" s="833">
        <v>75.596999999999994</v>
      </c>
      <c r="D23" s="142" t="s">
        <v>142</v>
      </c>
      <c r="E23" s="756">
        <v>364.48255</v>
      </c>
      <c r="F23" s="142">
        <v>277.87187301238436</v>
      </c>
      <c r="G23" s="756">
        <v>364.48255</v>
      </c>
      <c r="H23" s="142">
        <v>277.87187301238436</v>
      </c>
      <c r="I23" s="717">
        <v>0.35286702897090333</v>
      </c>
    </row>
    <row r="24" spans="1:10" x14ac:dyDescent="0.2">
      <c r="A24" s="11"/>
      <c r="B24" s="11" t="s">
        <v>690</v>
      </c>
      <c r="C24" s="833" t="s">
        <v>142</v>
      </c>
      <c r="D24" s="142" t="s">
        <v>142</v>
      </c>
      <c r="E24" s="756" t="s">
        <v>698</v>
      </c>
      <c r="F24" s="142" t="s">
        <v>142</v>
      </c>
      <c r="G24" s="756" t="s">
        <v>698</v>
      </c>
      <c r="H24" s="142" t="s">
        <v>142</v>
      </c>
      <c r="I24" s="717">
        <v>9.2686510753349008E-2</v>
      </c>
    </row>
    <row r="25" spans="1:10" x14ac:dyDescent="0.2">
      <c r="A25" s="160" t="s">
        <v>442</v>
      </c>
      <c r="B25" s="714"/>
      <c r="C25" s="758">
        <v>5532.4697800000013</v>
      </c>
      <c r="D25" s="147">
        <v>-1.185939168685219</v>
      </c>
      <c r="E25" s="758">
        <v>53522.879110000024</v>
      </c>
      <c r="F25" s="147">
        <v>0.84862845663860575</v>
      </c>
      <c r="G25" s="758">
        <v>62813.294840000017</v>
      </c>
      <c r="H25" s="147">
        <v>14.180520473280357</v>
      </c>
      <c r="I25" s="741">
        <v>76.724989290963791</v>
      </c>
    </row>
    <row r="26" spans="1:10" ht="14.25" customHeight="1" x14ac:dyDescent="0.2">
      <c r="A26" s="11"/>
      <c r="B26" s="11" t="s">
        <v>241</v>
      </c>
      <c r="C26" s="743">
        <v>601.17501000000004</v>
      </c>
      <c r="D26" s="142">
        <v>8.7469718895843158</v>
      </c>
      <c r="E26" s="756">
        <v>8663.175009999999</v>
      </c>
      <c r="F26" s="142">
        <v>539.4572517844357</v>
      </c>
      <c r="G26" s="756">
        <v>9190.175009999999</v>
      </c>
      <c r="H26" s="142">
        <v>578.35684359706818</v>
      </c>
      <c r="I26" s="744">
        <v>11.225586573995626</v>
      </c>
    </row>
    <row r="27" spans="1:10" x14ac:dyDescent="0.2">
      <c r="A27" s="755"/>
      <c r="B27" s="755" t="s">
        <v>325</v>
      </c>
      <c r="C27" s="745">
        <v>600</v>
      </c>
      <c r="D27" s="414">
        <v>8.5344235013205019</v>
      </c>
      <c r="E27" s="757">
        <v>8662</v>
      </c>
      <c r="F27" s="414">
        <v>539.37052045734697</v>
      </c>
      <c r="G27" s="757">
        <v>9189</v>
      </c>
      <c r="H27" s="414">
        <v>578.27011226997934</v>
      </c>
      <c r="I27" s="746">
        <v>11.224151326411555</v>
      </c>
    </row>
    <row r="28" spans="1:10" x14ac:dyDescent="0.2">
      <c r="A28" s="755"/>
      <c r="B28" s="755" t="s">
        <v>322</v>
      </c>
      <c r="C28" s="745">
        <v>1.1750099999999999</v>
      </c>
      <c r="D28" s="414" t="s">
        <v>142</v>
      </c>
      <c r="E28" s="757">
        <v>1.1750099999999999</v>
      </c>
      <c r="F28" s="414" t="s">
        <v>142</v>
      </c>
      <c r="G28" s="757">
        <v>1.1750099999999999</v>
      </c>
      <c r="H28" s="414" t="s">
        <v>142</v>
      </c>
      <c r="I28" s="746">
        <v>1.4352475840730045E-3</v>
      </c>
    </row>
    <row r="29" spans="1:10" ht="14.25" customHeight="1" x14ac:dyDescent="0.2">
      <c r="A29" s="160" t="s">
        <v>443</v>
      </c>
      <c r="B29" s="714"/>
      <c r="C29" s="747">
        <v>601.17501000000004</v>
      </c>
      <c r="D29" s="147">
        <v>8.7469718895843158</v>
      </c>
      <c r="E29" s="758">
        <v>8663.175009999999</v>
      </c>
      <c r="F29" s="147">
        <v>539.4572517844357</v>
      </c>
      <c r="G29" s="758">
        <v>9190.175009999999</v>
      </c>
      <c r="H29" s="147">
        <v>578.35684359706818</v>
      </c>
      <c r="I29" s="741">
        <v>11.225586573995626</v>
      </c>
    </row>
    <row r="30" spans="1:10" ht="14.25" customHeight="1" x14ac:dyDescent="0.2">
      <c r="A30" s="11"/>
      <c r="B30" s="11" t="s">
        <v>231</v>
      </c>
      <c r="C30" s="743">
        <v>0</v>
      </c>
      <c r="D30" s="142" t="s">
        <v>142</v>
      </c>
      <c r="E30" s="756">
        <v>168.65247999999997</v>
      </c>
      <c r="F30" s="142">
        <v>142.12037189371955</v>
      </c>
      <c r="G30" s="756">
        <v>168.65247999999997</v>
      </c>
      <c r="H30" s="142">
        <v>142.12037189371955</v>
      </c>
      <c r="I30" s="744">
        <v>0.20600511014197387</v>
      </c>
    </row>
    <row r="31" spans="1:10" ht="14.25" customHeight="1" x14ac:dyDescent="0.2">
      <c r="A31" s="160" t="s">
        <v>303</v>
      </c>
      <c r="B31" s="714"/>
      <c r="C31" s="747">
        <v>0</v>
      </c>
      <c r="D31" s="147" t="s">
        <v>142</v>
      </c>
      <c r="E31" s="758">
        <v>168.65247999999997</v>
      </c>
      <c r="F31" s="147">
        <v>142.12037189371955</v>
      </c>
      <c r="G31" s="758">
        <v>168.65247999999997</v>
      </c>
      <c r="H31" s="147">
        <v>142.12037189371955</v>
      </c>
      <c r="I31" s="741">
        <v>0.20600511014197387</v>
      </c>
      <c r="J31" s="429"/>
    </row>
    <row r="32" spans="1:10" ht="14.25" customHeight="1" x14ac:dyDescent="0.2">
      <c r="A32" s="11"/>
      <c r="B32" s="11" t="s">
        <v>566</v>
      </c>
      <c r="C32" s="743">
        <v>0</v>
      </c>
      <c r="D32" s="142" t="s">
        <v>142</v>
      </c>
      <c r="E32" s="756">
        <v>16.062999999999999</v>
      </c>
      <c r="F32" s="142" t="s">
        <v>142</v>
      </c>
      <c r="G32" s="756">
        <v>16.062999999999999</v>
      </c>
      <c r="H32" s="142" t="s">
        <v>142</v>
      </c>
      <c r="I32" s="717">
        <v>1.9620583606066905E-2</v>
      </c>
      <c r="J32" s="429"/>
    </row>
    <row r="33" spans="1:9" ht="14.25" customHeight="1" x14ac:dyDescent="0.2">
      <c r="A33" s="11"/>
      <c r="B33" s="11" t="s">
        <v>202</v>
      </c>
      <c r="C33" s="743">
        <v>0</v>
      </c>
      <c r="D33" s="142">
        <v>-100</v>
      </c>
      <c r="E33" s="756">
        <v>691.80743999999993</v>
      </c>
      <c r="F33" s="142">
        <v>364.62625088594029</v>
      </c>
      <c r="G33" s="756">
        <v>1329.45146</v>
      </c>
      <c r="H33" s="142">
        <v>792.87569326319999</v>
      </c>
      <c r="I33" s="717">
        <v>1.6238942614167786</v>
      </c>
    </row>
    <row r="34" spans="1:9" ht="14.25" customHeight="1" x14ac:dyDescent="0.2">
      <c r="A34" s="11"/>
      <c r="B34" s="11" t="s">
        <v>683</v>
      </c>
      <c r="C34" s="743">
        <v>0</v>
      </c>
      <c r="D34" s="142" t="s">
        <v>142</v>
      </c>
      <c r="E34" s="756">
        <v>19.89575</v>
      </c>
      <c r="F34" s="142" t="s">
        <v>142</v>
      </c>
      <c r="G34" s="756">
        <v>19.89575</v>
      </c>
      <c r="H34" s="142" t="s">
        <v>142</v>
      </c>
      <c r="I34" s="717">
        <v>2.4302199233045239E-2</v>
      </c>
    </row>
    <row r="35" spans="1:9" ht="15.75" customHeight="1" x14ac:dyDescent="0.2">
      <c r="A35" s="11"/>
      <c r="B35" s="11" t="s">
        <v>684</v>
      </c>
      <c r="C35" s="743">
        <v>909.77427</v>
      </c>
      <c r="D35" s="142" t="s">
        <v>142</v>
      </c>
      <c r="E35" s="756">
        <v>4809.8361799999993</v>
      </c>
      <c r="F35" s="142">
        <v>83.678621059221413</v>
      </c>
      <c r="G35" s="756">
        <v>4809.8361799999993</v>
      </c>
      <c r="H35" s="142">
        <v>83.678621059221413</v>
      </c>
      <c r="I35" s="717">
        <v>5.8751038349732587</v>
      </c>
    </row>
    <row r="36" spans="1:9" s="1" customFormat="1" ht="14.25" customHeight="1" x14ac:dyDescent="0.2">
      <c r="A36" s="160" t="s">
        <v>685</v>
      </c>
      <c r="B36" s="714"/>
      <c r="C36" s="747">
        <v>909.77427</v>
      </c>
      <c r="D36" s="147">
        <v>220724.35738731525</v>
      </c>
      <c r="E36" s="758">
        <v>5537.6023699999996</v>
      </c>
      <c r="F36" s="147">
        <v>100.0932661284359</v>
      </c>
      <c r="G36" s="758">
        <v>6175.2463899999993</v>
      </c>
      <c r="H36" s="147">
        <v>123.13361212371288</v>
      </c>
      <c r="I36" s="741">
        <v>7.5429208792291496</v>
      </c>
    </row>
    <row r="37" spans="1:9" s="1" customFormat="1" x14ac:dyDescent="0.2">
      <c r="A37" s="11"/>
      <c r="B37" s="11" t="s">
        <v>538</v>
      </c>
      <c r="C37" s="743">
        <v>0</v>
      </c>
      <c r="D37" s="142">
        <v>-100</v>
      </c>
      <c r="E37" s="756">
        <v>1151.1730500000001</v>
      </c>
      <c r="F37" s="142">
        <v>425.5680794835323</v>
      </c>
      <c r="G37" s="756">
        <v>1151.1730500000001</v>
      </c>
      <c r="H37" s="142">
        <v>425.5680794835323</v>
      </c>
      <c r="I37" s="717">
        <v>1.406131300042087</v>
      </c>
    </row>
    <row r="38" spans="1:9" s="1" customFormat="1" x14ac:dyDescent="0.2">
      <c r="A38" s="11"/>
      <c r="B38" s="11" t="s">
        <v>654</v>
      </c>
      <c r="C38" s="743">
        <v>938.38300000000004</v>
      </c>
      <c r="D38" s="142" t="s">
        <v>142</v>
      </c>
      <c r="E38" s="756">
        <v>938.38300000000004</v>
      </c>
      <c r="F38" s="142" t="s">
        <v>142</v>
      </c>
      <c r="G38" s="756">
        <v>938.38300000000004</v>
      </c>
      <c r="H38" s="142" t="s">
        <v>142</v>
      </c>
      <c r="I38" s="717">
        <v>1.1462131672795794</v>
      </c>
    </row>
    <row r="39" spans="1:9" s="1" customFormat="1" x14ac:dyDescent="0.2">
      <c r="A39" s="11"/>
      <c r="B39" s="11" t="s">
        <v>619</v>
      </c>
      <c r="C39" s="743">
        <v>0</v>
      </c>
      <c r="D39" s="142">
        <v>-100</v>
      </c>
      <c r="E39" s="756">
        <v>13.841749999999999</v>
      </c>
      <c r="F39" s="142">
        <v>-89.471505997364247</v>
      </c>
      <c r="G39" s="756">
        <v>13.841749999999999</v>
      </c>
      <c r="H39" s="142">
        <v>-89.471505997364247</v>
      </c>
      <c r="I39" s="717">
        <v>1.6907378019627505E-2</v>
      </c>
    </row>
    <row r="40" spans="1:9" s="1" customFormat="1" x14ac:dyDescent="0.2">
      <c r="A40" s="160" t="s">
        <v>459</v>
      </c>
      <c r="B40" s="714"/>
      <c r="C40" s="747">
        <v>938.38300000000004</v>
      </c>
      <c r="D40" s="147">
        <v>509.71403023272137</v>
      </c>
      <c r="E40" s="758">
        <v>2103.3977999999997</v>
      </c>
      <c r="F40" s="147">
        <v>500.10755385674202</v>
      </c>
      <c r="G40" s="758">
        <v>2103.3977999999997</v>
      </c>
      <c r="H40" s="147">
        <v>500.10755385674202</v>
      </c>
      <c r="I40" s="741">
        <v>2.5692518453412929</v>
      </c>
    </row>
    <row r="41" spans="1:9" s="1" customFormat="1" x14ac:dyDescent="0.2">
      <c r="A41" s="160" t="s">
        <v>686</v>
      </c>
      <c r="B41" s="714"/>
      <c r="C41" s="747">
        <v>137.85448000000002</v>
      </c>
      <c r="D41" s="147">
        <v>1689.3883696780892</v>
      </c>
      <c r="E41" s="758">
        <v>1401.5515399999999</v>
      </c>
      <c r="F41" s="147">
        <v>565.42970768745545</v>
      </c>
      <c r="G41" s="758">
        <v>1417.33854</v>
      </c>
      <c r="H41" s="147">
        <v>527.2949117201465</v>
      </c>
      <c r="I41" s="741">
        <v>1.7312463003281331</v>
      </c>
    </row>
    <row r="42" spans="1:9" s="1" customFormat="1" ht="14.25" customHeight="1" x14ac:dyDescent="0.2">
      <c r="A42" s="748" t="s">
        <v>114</v>
      </c>
      <c r="B42" s="663"/>
      <c r="C42" s="749">
        <v>8119.6565400000009</v>
      </c>
      <c r="D42" s="671">
        <v>28.603563535646394</v>
      </c>
      <c r="E42" s="759">
        <v>71397.258310000048</v>
      </c>
      <c r="F42" s="759">
        <v>23.47007894481272</v>
      </c>
      <c r="G42" s="759">
        <v>81868.105060000045</v>
      </c>
      <c r="H42" s="759">
        <v>36.947490132897812</v>
      </c>
      <c r="I42" s="749">
        <v>100</v>
      </c>
    </row>
    <row r="43" spans="1:9" s="1" customFormat="1" ht="14.25" customHeight="1" x14ac:dyDescent="0.2">
      <c r="A43" s="750"/>
      <c r="B43" s="751" t="s">
        <v>325</v>
      </c>
      <c r="C43" s="752">
        <v>5272.2589500000013</v>
      </c>
      <c r="D43" s="155">
        <v>23.785126093247268</v>
      </c>
      <c r="E43" s="760">
        <v>50673.705860000024</v>
      </c>
      <c r="F43" s="155">
        <v>39.35354230385564</v>
      </c>
      <c r="G43" s="760">
        <v>57307.768190000024</v>
      </c>
      <c r="H43" s="155">
        <v>53.807329514927794</v>
      </c>
      <c r="I43" s="752">
        <v>70.000115610346569</v>
      </c>
    </row>
    <row r="44" spans="1:9" s="1" customFormat="1" x14ac:dyDescent="0.2">
      <c r="A44" s="751"/>
      <c r="B44" s="751" t="s">
        <v>322</v>
      </c>
      <c r="C44" s="752">
        <v>2847.3975899999996</v>
      </c>
      <c r="D44" s="155">
        <v>38.592670020517353</v>
      </c>
      <c r="E44" s="760">
        <v>20723.552449999999</v>
      </c>
      <c r="F44" s="155">
        <v>-3.4413539234341552</v>
      </c>
      <c r="G44" s="760">
        <v>24560.336870000003</v>
      </c>
      <c r="H44" s="155">
        <v>9.0542905582824744</v>
      </c>
      <c r="I44" s="752">
        <v>29.999884389653403</v>
      </c>
    </row>
    <row r="45" spans="1:9" s="1" customFormat="1" x14ac:dyDescent="0.2">
      <c r="A45" s="753"/>
      <c r="B45" s="753" t="s">
        <v>446</v>
      </c>
      <c r="C45" s="754">
        <v>6465.9211400000004</v>
      </c>
      <c r="D45" s="408">
        <v>15.576565833689408</v>
      </c>
      <c r="E45" s="761">
        <v>54609.681660000017</v>
      </c>
      <c r="F45" s="408">
        <v>3.1556562686203304</v>
      </c>
      <c r="G45" s="761">
        <v>63894.356090000016</v>
      </c>
      <c r="H45" s="408">
        <v>16.442993147108034</v>
      </c>
      <c r="I45" s="754">
        <v>78.045480646184117</v>
      </c>
    </row>
    <row r="46" spans="1:9" s="1" customFormat="1" ht="14.25" customHeight="1" x14ac:dyDescent="0.2">
      <c r="A46" s="753"/>
      <c r="B46" s="753" t="s">
        <v>447</v>
      </c>
      <c r="C46" s="754">
        <v>1653.7354000000005</v>
      </c>
      <c r="D46" s="408">
        <v>129.93492287167248</v>
      </c>
      <c r="E46" s="761">
        <v>16787.576650000028</v>
      </c>
      <c r="F46" s="408">
        <v>243.55367404127412</v>
      </c>
      <c r="G46" s="761">
        <v>17973.74897000003</v>
      </c>
      <c r="H46" s="408">
        <v>266.14894837198142</v>
      </c>
      <c r="I46" s="754">
        <v>21.954519353815883</v>
      </c>
    </row>
    <row r="47" spans="1:9" s="1" customFormat="1" ht="14.25" customHeight="1" x14ac:dyDescent="0.2">
      <c r="A47" s="751"/>
      <c r="B47" s="751" t="s">
        <v>448</v>
      </c>
      <c r="C47" s="752">
        <v>4890.402000000001</v>
      </c>
      <c r="D47" s="155">
        <v>-12.283501572811357</v>
      </c>
      <c r="E47" s="760">
        <v>52413.574530000013</v>
      </c>
      <c r="F47" s="155">
        <v>1.9961828882609789</v>
      </c>
      <c r="G47" s="760">
        <v>61698.248960000019</v>
      </c>
      <c r="H47" s="155">
        <v>15.874747743022729</v>
      </c>
      <c r="I47" s="752">
        <v>75.362986494902003</v>
      </c>
    </row>
    <row r="48" spans="1:9" s="1" customFormat="1" x14ac:dyDescent="0.2">
      <c r="A48" s="80" t="s">
        <v>662</v>
      </c>
      <c r="B48" s="733"/>
      <c r="C48" s="733"/>
      <c r="D48" s="733"/>
      <c r="E48" s="733"/>
      <c r="F48" s="733"/>
      <c r="G48" s="733"/>
      <c r="H48" s="733"/>
      <c r="I48" s="762" t="s">
        <v>220</v>
      </c>
    </row>
    <row r="49" spans="1:9" s="1" customFormat="1" x14ac:dyDescent="0.2">
      <c r="A49" s="733" t="s">
        <v>694</v>
      </c>
      <c r="B49" s="732"/>
      <c r="C49" s="732"/>
      <c r="D49" s="732"/>
      <c r="E49" s="732"/>
      <c r="F49" s="732"/>
      <c r="G49" s="732"/>
      <c r="H49" s="732"/>
      <c r="I49" s="732"/>
    </row>
    <row r="50" spans="1:9" s="1" customFormat="1" x14ac:dyDescent="0.2">
      <c r="A50" s="733" t="s">
        <v>695</v>
      </c>
      <c r="G50" s="616"/>
    </row>
    <row r="51" spans="1:9" s="1" customFormat="1" x14ac:dyDescent="0.2">
      <c r="G51" s="616"/>
    </row>
    <row r="52" spans="1:9" s="1" customFormat="1" x14ac:dyDescent="0.2">
      <c r="G52" s="616"/>
    </row>
    <row r="53" spans="1:9" s="1" customFormat="1" x14ac:dyDescent="0.2">
      <c r="G53" s="616"/>
    </row>
    <row r="54" spans="1:9" s="1" customFormat="1" x14ac:dyDescent="0.2">
      <c r="G54" s="616"/>
    </row>
    <row r="55" spans="1:9" s="1" customFormat="1" x14ac:dyDescent="0.2">
      <c r="G55" s="616"/>
    </row>
    <row r="56" spans="1:9" s="1" customFormat="1" x14ac:dyDescent="0.2">
      <c r="G56" s="616"/>
    </row>
    <row r="57" spans="1:9" s="1" customFormat="1" x14ac:dyDescent="0.2">
      <c r="G57" s="616"/>
    </row>
    <row r="58" spans="1:9" s="1" customFormat="1" x14ac:dyDescent="0.2">
      <c r="G58" s="616"/>
    </row>
    <row r="59" spans="1:9" s="1" customFormat="1" x14ac:dyDescent="0.2">
      <c r="G59" s="616"/>
    </row>
    <row r="60" spans="1:9" s="1" customFormat="1" x14ac:dyDescent="0.2">
      <c r="G60" s="616"/>
    </row>
    <row r="61" spans="1:9" s="1" customFormat="1" x14ac:dyDescent="0.2">
      <c r="G61" s="616"/>
    </row>
    <row r="62" spans="1:9" s="1" customFormat="1" x14ac:dyDescent="0.2">
      <c r="G62" s="616"/>
    </row>
    <row r="63" spans="1:9" s="1" customFormat="1" x14ac:dyDescent="0.2">
      <c r="G63" s="616"/>
    </row>
    <row r="64" spans="1:9" s="1" customFormat="1" x14ac:dyDescent="0.2">
      <c r="G64" s="616"/>
    </row>
    <row r="65" spans="7:7" s="1" customFormat="1" x14ac:dyDescent="0.2">
      <c r="G65" s="616"/>
    </row>
    <row r="66" spans="7:7" s="1" customFormat="1" x14ac:dyDescent="0.2">
      <c r="G66" s="616"/>
    </row>
    <row r="67" spans="7:7" s="1" customFormat="1" x14ac:dyDescent="0.2">
      <c r="G67" s="616"/>
    </row>
    <row r="68" spans="7:7" s="1" customFormat="1" x14ac:dyDescent="0.2">
      <c r="G68" s="616"/>
    </row>
    <row r="69" spans="7:7" s="1" customFormat="1" x14ac:dyDescent="0.2">
      <c r="G69" s="616"/>
    </row>
    <row r="70" spans="7:7" s="1" customFormat="1" x14ac:dyDescent="0.2">
      <c r="G70" s="616"/>
    </row>
    <row r="71" spans="7:7" s="1" customFormat="1" x14ac:dyDescent="0.2">
      <c r="G71" s="616"/>
    </row>
    <row r="72" spans="7:7" s="1" customFormat="1" x14ac:dyDescent="0.2">
      <c r="G72" s="616"/>
    </row>
    <row r="73" spans="7:7" s="1" customFormat="1" x14ac:dyDescent="0.2">
      <c r="G73" s="616"/>
    </row>
    <row r="74" spans="7:7" s="1" customFormat="1" x14ac:dyDescent="0.2">
      <c r="G74" s="616"/>
    </row>
    <row r="75" spans="7:7" s="1" customFormat="1" x14ac:dyDescent="0.2">
      <c r="G75" s="616"/>
    </row>
    <row r="76" spans="7:7" s="1" customFormat="1" x14ac:dyDescent="0.2">
      <c r="G76" s="616"/>
    </row>
    <row r="77" spans="7:7" s="1" customFormat="1" x14ac:dyDescent="0.2">
      <c r="G77" s="616"/>
    </row>
    <row r="78" spans="7:7" s="1" customFormat="1" x14ac:dyDescent="0.2">
      <c r="G78" s="616"/>
    </row>
    <row r="79" spans="7:7" s="1" customFormat="1" x14ac:dyDescent="0.2">
      <c r="G79" s="616"/>
    </row>
    <row r="80" spans="7:7" s="1" customFormat="1" x14ac:dyDescent="0.2">
      <c r="G80" s="616"/>
    </row>
    <row r="81" spans="7:7" s="1" customFormat="1" x14ac:dyDescent="0.2">
      <c r="G81" s="616"/>
    </row>
    <row r="82" spans="7:7" s="1" customFormat="1" x14ac:dyDescent="0.2">
      <c r="G82" s="616"/>
    </row>
    <row r="83" spans="7:7" s="1" customFormat="1" x14ac:dyDescent="0.2">
      <c r="G83" s="616"/>
    </row>
    <row r="84" spans="7:7" s="1" customFormat="1" x14ac:dyDescent="0.2">
      <c r="G84" s="616"/>
    </row>
    <row r="85" spans="7:7" s="1" customFormat="1" x14ac:dyDescent="0.2">
      <c r="G85" s="616"/>
    </row>
    <row r="86" spans="7:7" s="1" customFormat="1" x14ac:dyDescent="0.2">
      <c r="G86" s="616"/>
    </row>
    <row r="87" spans="7:7" s="1" customFormat="1" x14ac:dyDescent="0.2">
      <c r="G87" s="616"/>
    </row>
    <row r="88" spans="7:7" s="1" customFormat="1" x14ac:dyDescent="0.2">
      <c r="G88" s="616"/>
    </row>
    <row r="89" spans="7:7" s="1" customFormat="1" x14ac:dyDescent="0.2">
      <c r="G89" s="616"/>
    </row>
    <row r="90" spans="7:7" s="1" customFormat="1" x14ac:dyDescent="0.2">
      <c r="G90" s="616"/>
    </row>
    <row r="91" spans="7:7" s="1" customFormat="1" x14ac:dyDescent="0.2">
      <c r="G91" s="616"/>
    </row>
    <row r="92" spans="7:7" s="1" customFormat="1" x14ac:dyDescent="0.2">
      <c r="G92" s="616"/>
    </row>
    <row r="93" spans="7:7" s="1" customFormat="1" x14ac:dyDescent="0.2">
      <c r="G93" s="616"/>
    </row>
    <row r="94" spans="7:7" s="1" customFormat="1" x14ac:dyDescent="0.2">
      <c r="G94" s="616"/>
    </row>
    <row r="95" spans="7:7" s="1" customFormat="1" x14ac:dyDescent="0.2">
      <c r="G95" s="616"/>
    </row>
    <row r="96" spans="7:7" s="1" customFormat="1" x14ac:dyDescent="0.2">
      <c r="G96" s="616"/>
    </row>
    <row r="97" spans="7:7" s="1" customFormat="1" x14ac:dyDescent="0.2">
      <c r="G97" s="616"/>
    </row>
    <row r="98" spans="7:7" s="1" customFormat="1" x14ac:dyDescent="0.2">
      <c r="G98" s="616"/>
    </row>
    <row r="99" spans="7:7" s="1" customFormat="1" x14ac:dyDescent="0.2">
      <c r="G99" s="616"/>
    </row>
    <row r="100" spans="7:7" s="1" customFormat="1" x14ac:dyDescent="0.2">
      <c r="G100" s="616"/>
    </row>
    <row r="101" spans="7:7" s="1" customFormat="1" x14ac:dyDescent="0.2">
      <c r="G101" s="616"/>
    </row>
    <row r="102" spans="7:7" s="1" customFormat="1" x14ac:dyDescent="0.2">
      <c r="G102" s="616"/>
    </row>
    <row r="103" spans="7:7" s="1" customFormat="1" x14ac:dyDescent="0.2">
      <c r="G103" s="616"/>
    </row>
    <row r="104" spans="7:7" s="1" customFormat="1" x14ac:dyDescent="0.2">
      <c r="G104" s="616"/>
    </row>
    <row r="105" spans="7:7" s="1" customFormat="1" x14ac:dyDescent="0.2">
      <c r="G105" s="616"/>
    </row>
    <row r="106" spans="7:7" s="1" customFormat="1" x14ac:dyDescent="0.2">
      <c r="G106" s="616"/>
    </row>
    <row r="107" spans="7:7" s="1" customFormat="1" x14ac:dyDescent="0.2">
      <c r="G107" s="616"/>
    </row>
    <row r="108" spans="7:7" s="1" customFormat="1" x14ac:dyDescent="0.2">
      <c r="G108" s="616"/>
    </row>
    <row r="109" spans="7:7" s="1" customFormat="1" x14ac:dyDescent="0.2">
      <c r="G109" s="616"/>
    </row>
    <row r="110" spans="7:7" s="1" customFormat="1" x14ac:dyDescent="0.2">
      <c r="G110" s="616"/>
    </row>
    <row r="111" spans="7:7" s="1" customFormat="1" x14ac:dyDescent="0.2">
      <c r="G111" s="616"/>
    </row>
    <row r="112" spans="7:7" s="1" customFormat="1" x14ac:dyDescent="0.2">
      <c r="G112" s="616"/>
    </row>
    <row r="113" spans="7:7" s="1" customFormat="1" x14ac:dyDescent="0.2">
      <c r="G113" s="616"/>
    </row>
    <row r="114" spans="7:7" s="1" customFormat="1" x14ac:dyDescent="0.2">
      <c r="G114" s="616"/>
    </row>
    <row r="115" spans="7:7" s="1" customFormat="1" x14ac:dyDescent="0.2">
      <c r="G115" s="616"/>
    </row>
    <row r="116" spans="7:7" s="1" customFormat="1" x14ac:dyDescent="0.2">
      <c r="G116" s="616"/>
    </row>
    <row r="117" spans="7:7" s="1" customFormat="1" x14ac:dyDescent="0.2">
      <c r="G117" s="616"/>
    </row>
    <row r="118" spans="7:7" s="1" customFormat="1" x14ac:dyDescent="0.2">
      <c r="G118" s="616"/>
    </row>
    <row r="119" spans="7:7" s="1" customFormat="1" x14ac:dyDescent="0.2">
      <c r="G119" s="616"/>
    </row>
    <row r="120" spans="7:7" s="1" customFormat="1" x14ac:dyDescent="0.2">
      <c r="G120" s="616"/>
    </row>
    <row r="121" spans="7:7" s="1" customFormat="1" x14ac:dyDescent="0.2">
      <c r="G121" s="616"/>
    </row>
    <row r="122" spans="7:7" s="1" customFormat="1" x14ac:dyDescent="0.2">
      <c r="G122" s="616"/>
    </row>
    <row r="123" spans="7:7" s="1" customFormat="1" x14ac:dyDescent="0.2">
      <c r="G123" s="616"/>
    </row>
    <row r="124" spans="7:7" s="1" customFormat="1" x14ac:dyDescent="0.2">
      <c r="G124" s="616"/>
    </row>
    <row r="125" spans="7:7" s="1" customFormat="1" x14ac:dyDescent="0.2">
      <c r="G125" s="616"/>
    </row>
    <row r="126" spans="7:7" s="1" customFormat="1" x14ac:dyDescent="0.2">
      <c r="G126" s="616"/>
    </row>
    <row r="127" spans="7:7" s="1" customFormat="1" x14ac:dyDescent="0.2">
      <c r="G127" s="616"/>
    </row>
    <row r="128" spans="7:7" s="1" customFormat="1" x14ac:dyDescent="0.2">
      <c r="G128" s="616"/>
    </row>
    <row r="129" spans="7:7" s="1" customFormat="1" x14ac:dyDescent="0.2">
      <c r="G129" s="616"/>
    </row>
    <row r="130" spans="7:7" s="1" customFormat="1" x14ac:dyDescent="0.2">
      <c r="G130" s="616"/>
    </row>
    <row r="131" spans="7:7" s="1" customFormat="1" x14ac:dyDescent="0.2">
      <c r="G131" s="616"/>
    </row>
    <row r="132" spans="7:7" s="1" customFormat="1" x14ac:dyDescent="0.2">
      <c r="G132" s="616"/>
    </row>
    <row r="133" spans="7:7" s="1" customFormat="1" x14ac:dyDescent="0.2">
      <c r="G133" s="616"/>
    </row>
    <row r="134" spans="7:7" s="1" customFormat="1" x14ac:dyDescent="0.2">
      <c r="G134" s="616"/>
    </row>
    <row r="135" spans="7:7" s="1" customFormat="1" x14ac:dyDescent="0.2">
      <c r="G135" s="616"/>
    </row>
    <row r="136" spans="7:7" s="1" customFormat="1" x14ac:dyDescent="0.2">
      <c r="G136" s="616"/>
    </row>
    <row r="137" spans="7:7" s="1" customFormat="1" x14ac:dyDescent="0.2">
      <c r="G137" s="616"/>
    </row>
    <row r="138" spans="7:7" s="1" customFormat="1" x14ac:dyDescent="0.2">
      <c r="G138" s="616"/>
    </row>
    <row r="139" spans="7:7" s="1" customFormat="1" x14ac:dyDescent="0.2">
      <c r="G139" s="616"/>
    </row>
    <row r="140" spans="7:7" s="1" customFormat="1" x14ac:dyDescent="0.2">
      <c r="G140" s="616"/>
    </row>
    <row r="141" spans="7:7" s="1" customFormat="1" x14ac:dyDescent="0.2">
      <c r="G141" s="616"/>
    </row>
    <row r="142" spans="7:7" s="1" customFormat="1" x14ac:dyDescent="0.2">
      <c r="G142" s="616"/>
    </row>
    <row r="143" spans="7:7" s="1" customFormat="1" x14ac:dyDescent="0.2">
      <c r="G143" s="616"/>
    </row>
    <row r="144" spans="7:7" s="1" customFormat="1" x14ac:dyDescent="0.2">
      <c r="G144" s="616"/>
    </row>
    <row r="145" spans="7:7" s="1" customFormat="1" x14ac:dyDescent="0.2">
      <c r="G145" s="616"/>
    </row>
    <row r="146" spans="7:7" s="1" customFormat="1" x14ac:dyDescent="0.2">
      <c r="G146" s="616"/>
    </row>
    <row r="147" spans="7:7" s="1" customFormat="1" x14ac:dyDescent="0.2">
      <c r="G147" s="616"/>
    </row>
    <row r="148" spans="7:7" s="1" customFormat="1" x14ac:dyDescent="0.2">
      <c r="G148" s="616"/>
    </row>
    <row r="149" spans="7:7" s="1" customFormat="1" x14ac:dyDescent="0.2">
      <c r="G149" s="616"/>
    </row>
    <row r="150" spans="7:7" s="1" customFormat="1" x14ac:dyDescent="0.2">
      <c r="G150" s="616"/>
    </row>
    <row r="151" spans="7:7" s="1" customFormat="1" x14ac:dyDescent="0.2">
      <c r="G151" s="616"/>
    </row>
    <row r="152" spans="7:7" s="1" customFormat="1" x14ac:dyDescent="0.2">
      <c r="G152" s="616"/>
    </row>
    <row r="153" spans="7:7" s="1" customFormat="1" x14ac:dyDescent="0.2">
      <c r="G153" s="616"/>
    </row>
    <row r="154" spans="7:7" s="1" customFormat="1" x14ac:dyDescent="0.2">
      <c r="G154" s="616"/>
    </row>
    <row r="155" spans="7:7" s="1" customFormat="1" x14ac:dyDescent="0.2">
      <c r="G155" s="616"/>
    </row>
    <row r="156" spans="7:7" s="1" customFormat="1" x14ac:dyDescent="0.2">
      <c r="G156" s="616"/>
    </row>
    <row r="157" spans="7:7" s="1" customFormat="1" x14ac:dyDescent="0.2">
      <c r="G157" s="616"/>
    </row>
    <row r="158" spans="7:7" s="1" customFormat="1" x14ac:dyDescent="0.2">
      <c r="G158" s="616"/>
    </row>
    <row r="159" spans="7:7" s="1" customFormat="1" x14ac:dyDescent="0.2">
      <c r="G159" s="616"/>
    </row>
    <row r="160" spans="7:7" s="1" customFormat="1" x14ac:dyDescent="0.2">
      <c r="G160" s="616"/>
    </row>
    <row r="161" spans="7:7" s="1" customFormat="1" x14ac:dyDescent="0.2">
      <c r="G161" s="616"/>
    </row>
    <row r="162" spans="7:7" s="1" customFormat="1" x14ac:dyDescent="0.2">
      <c r="G162" s="616"/>
    </row>
    <row r="163" spans="7:7" s="1" customFormat="1" x14ac:dyDescent="0.2">
      <c r="G163" s="616"/>
    </row>
    <row r="164" spans="7:7" s="1" customFormat="1" x14ac:dyDescent="0.2">
      <c r="G164" s="616"/>
    </row>
    <row r="165" spans="7:7" s="1" customFormat="1" x14ac:dyDescent="0.2">
      <c r="G165" s="616"/>
    </row>
    <row r="166" spans="7:7" s="1" customFormat="1" x14ac:dyDescent="0.2">
      <c r="G166" s="616"/>
    </row>
    <row r="167" spans="7:7" s="1" customFormat="1" x14ac:dyDescent="0.2">
      <c r="G167" s="616"/>
    </row>
    <row r="168" spans="7:7" s="1" customFormat="1" x14ac:dyDescent="0.2">
      <c r="G168" s="616"/>
    </row>
    <row r="169" spans="7:7" s="1" customFormat="1" x14ac:dyDescent="0.2">
      <c r="G169" s="616"/>
    </row>
    <row r="170" spans="7:7" s="1" customFormat="1" x14ac:dyDescent="0.2">
      <c r="G170" s="616"/>
    </row>
    <row r="171" spans="7:7" s="1" customFormat="1" x14ac:dyDescent="0.2">
      <c r="G171" s="616"/>
    </row>
    <row r="172" spans="7:7" s="1" customFormat="1" x14ac:dyDescent="0.2">
      <c r="G172" s="616"/>
    </row>
    <row r="173" spans="7:7" s="1" customFormat="1" x14ac:dyDescent="0.2">
      <c r="G173" s="616"/>
    </row>
    <row r="174" spans="7:7" s="1" customFormat="1" x14ac:dyDescent="0.2">
      <c r="G174" s="616"/>
    </row>
    <row r="175" spans="7:7" s="1" customFormat="1" x14ac:dyDescent="0.2">
      <c r="G175" s="616"/>
    </row>
    <row r="176" spans="7:7" s="1" customFormat="1" x14ac:dyDescent="0.2">
      <c r="G176" s="616"/>
    </row>
    <row r="177" spans="7:7" s="1" customFormat="1" x14ac:dyDescent="0.2">
      <c r="G177" s="616"/>
    </row>
    <row r="178" spans="7:7" s="1" customFormat="1" x14ac:dyDescent="0.2">
      <c r="G178" s="616"/>
    </row>
    <row r="179" spans="7:7" s="1" customFormat="1" x14ac:dyDescent="0.2">
      <c r="G179" s="616"/>
    </row>
    <row r="180" spans="7:7" s="1" customFormat="1" x14ac:dyDescent="0.2">
      <c r="G180" s="616"/>
    </row>
    <row r="181" spans="7:7" s="1" customFormat="1" x14ac:dyDescent="0.2">
      <c r="G181" s="616"/>
    </row>
    <row r="182" spans="7:7" s="1" customFormat="1" x14ac:dyDescent="0.2">
      <c r="G182" s="616"/>
    </row>
    <row r="183" spans="7:7" s="1" customFormat="1" x14ac:dyDescent="0.2">
      <c r="G183" s="616"/>
    </row>
    <row r="184" spans="7:7" s="1" customFormat="1" x14ac:dyDescent="0.2">
      <c r="G184" s="616"/>
    </row>
    <row r="185" spans="7:7" s="1" customFormat="1" x14ac:dyDescent="0.2">
      <c r="G185" s="616"/>
    </row>
    <row r="186" spans="7:7" s="1" customFormat="1" x14ac:dyDescent="0.2">
      <c r="G186" s="616"/>
    </row>
    <row r="187" spans="7:7" s="1" customFormat="1" x14ac:dyDescent="0.2">
      <c r="G187" s="616"/>
    </row>
    <row r="188" spans="7:7" s="1" customFormat="1" x14ac:dyDescent="0.2">
      <c r="G188" s="616"/>
    </row>
    <row r="189" spans="7:7" s="1" customFormat="1" x14ac:dyDescent="0.2">
      <c r="G189" s="616"/>
    </row>
    <row r="190" spans="7:7" s="1" customFormat="1" x14ac:dyDescent="0.2">
      <c r="G190" s="616"/>
    </row>
    <row r="191" spans="7:7" s="1" customFormat="1" x14ac:dyDescent="0.2">
      <c r="G191" s="616"/>
    </row>
    <row r="192" spans="7:7" s="1" customFormat="1" x14ac:dyDescent="0.2">
      <c r="G192" s="616"/>
    </row>
    <row r="193" spans="7:7" s="1" customFormat="1" x14ac:dyDescent="0.2">
      <c r="G193" s="616"/>
    </row>
    <row r="194" spans="7:7" s="1" customFormat="1" x14ac:dyDescent="0.2">
      <c r="G194" s="616"/>
    </row>
    <row r="195" spans="7:7" s="1" customFormat="1" x14ac:dyDescent="0.2">
      <c r="G195" s="616"/>
    </row>
    <row r="196" spans="7:7" s="1" customFormat="1" x14ac:dyDescent="0.2">
      <c r="G196" s="616"/>
    </row>
    <row r="197" spans="7:7" s="1" customFormat="1" x14ac:dyDescent="0.2">
      <c r="G197" s="616"/>
    </row>
    <row r="198" spans="7:7" s="1" customFormat="1" x14ac:dyDescent="0.2">
      <c r="G198" s="616"/>
    </row>
    <row r="199" spans="7:7" s="1" customFormat="1" x14ac:dyDescent="0.2">
      <c r="G199" s="616"/>
    </row>
    <row r="200" spans="7:7" s="1" customFormat="1" x14ac:dyDescent="0.2">
      <c r="G200" s="616"/>
    </row>
    <row r="201" spans="7:7" s="1" customFormat="1" x14ac:dyDescent="0.2">
      <c r="G201" s="616"/>
    </row>
    <row r="202" spans="7:7" s="1" customFormat="1" x14ac:dyDescent="0.2">
      <c r="G202" s="616"/>
    </row>
    <row r="203" spans="7:7" s="1" customFormat="1" x14ac:dyDescent="0.2">
      <c r="G203" s="616"/>
    </row>
    <row r="204" spans="7:7" s="1" customFormat="1" x14ac:dyDescent="0.2">
      <c r="G204" s="616"/>
    </row>
    <row r="205" spans="7:7" s="1" customFormat="1" x14ac:dyDescent="0.2">
      <c r="G205" s="616"/>
    </row>
    <row r="206" spans="7:7" s="1" customFormat="1" x14ac:dyDescent="0.2">
      <c r="G206" s="616"/>
    </row>
    <row r="207" spans="7:7" s="1" customFormat="1" x14ac:dyDescent="0.2">
      <c r="G207" s="616"/>
    </row>
    <row r="208" spans="7:7" s="1" customFormat="1" x14ac:dyDescent="0.2">
      <c r="G208" s="616"/>
    </row>
    <row r="209" spans="7:7" s="1" customFormat="1" x14ac:dyDescent="0.2">
      <c r="G209" s="616"/>
    </row>
    <row r="210" spans="7:7" s="1" customFormat="1" x14ac:dyDescent="0.2">
      <c r="G210" s="616"/>
    </row>
    <row r="211" spans="7:7" s="1" customFormat="1" x14ac:dyDescent="0.2">
      <c r="G211" s="616"/>
    </row>
    <row r="212" spans="7:7" s="1" customFormat="1" x14ac:dyDescent="0.2">
      <c r="G212" s="616"/>
    </row>
    <row r="213" spans="7:7" s="1" customFormat="1" x14ac:dyDescent="0.2">
      <c r="G213" s="616"/>
    </row>
    <row r="214" spans="7:7" s="1" customFormat="1" x14ac:dyDescent="0.2">
      <c r="G214" s="616"/>
    </row>
    <row r="215" spans="7:7" s="1" customFormat="1" x14ac:dyDescent="0.2">
      <c r="G215" s="616"/>
    </row>
    <row r="216" spans="7:7" s="1" customFormat="1" x14ac:dyDescent="0.2">
      <c r="G216" s="616"/>
    </row>
    <row r="217" spans="7:7" s="1" customFormat="1" x14ac:dyDescent="0.2">
      <c r="G217" s="616"/>
    </row>
    <row r="218" spans="7:7" s="1" customFormat="1" x14ac:dyDescent="0.2">
      <c r="G218" s="616"/>
    </row>
    <row r="219" spans="7:7" s="1" customFormat="1" x14ac:dyDescent="0.2">
      <c r="G219" s="616"/>
    </row>
    <row r="220" spans="7:7" s="1" customFormat="1" x14ac:dyDescent="0.2">
      <c r="G220" s="616"/>
    </row>
    <row r="221" spans="7:7" s="1" customFormat="1" x14ac:dyDescent="0.2">
      <c r="G221" s="616"/>
    </row>
    <row r="222" spans="7:7" s="1" customFormat="1" x14ac:dyDescent="0.2">
      <c r="G222" s="616"/>
    </row>
    <row r="223" spans="7:7" s="1" customFormat="1" x14ac:dyDescent="0.2">
      <c r="G223" s="616"/>
    </row>
    <row r="224" spans="7:7" s="1" customFormat="1" x14ac:dyDescent="0.2">
      <c r="G224" s="616"/>
    </row>
    <row r="225" spans="7:7" s="1" customFormat="1" x14ac:dyDescent="0.2">
      <c r="G225" s="616"/>
    </row>
    <row r="226" spans="7:7" s="1" customFormat="1" x14ac:dyDescent="0.2">
      <c r="G226" s="616"/>
    </row>
    <row r="227" spans="7:7" s="1" customFormat="1" x14ac:dyDescent="0.2">
      <c r="G227" s="616"/>
    </row>
    <row r="228" spans="7:7" s="1" customFormat="1" x14ac:dyDescent="0.2">
      <c r="G228" s="616"/>
    </row>
    <row r="229" spans="7:7" s="1" customFormat="1" x14ac:dyDescent="0.2">
      <c r="G229" s="616"/>
    </row>
    <row r="230" spans="7:7" s="1" customFormat="1" x14ac:dyDescent="0.2">
      <c r="G230" s="616"/>
    </row>
    <row r="231" spans="7:7" s="1" customFormat="1" x14ac:dyDescent="0.2">
      <c r="G231" s="616"/>
    </row>
    <row r="232" spans="7:7" s="1" customFormat="1" x14ac:dyDescent="0.2">
      <c r="G232" s="616"/>
    </row>
    <row r="233" spans="7:7" s="1" customFormat="1" x14ac:dyDescent="0.2">
      <c r="G233" s="616"/>
    </row>
    <row r="234" spans="7:7" s="1" customFormat="1" x14ac:dyDescent="0.2">
      <c r="G234" s="616"/>
    </row>
    <row r="235" spans="7:7" s="1" customFormat="1" x14ac:dyDescent="0.2">
      <c r="G235" s="616"/>
    </row>
    <row r="236" spans="7:7" s="1" customFormat="1" x14ac:dyDescent="0.2">
      <c r="G236" s="616"/>
    </row>
    <row r="237" spans="7:7" s="1" customFormat="1" x14ac:dyDescent="0.2">
      <c r="G237" s="616"/>
    </row>
    <row r="238" spans="7:7" s="1" customFormat="1" x14ac:dyDescent="0.2">
      <c r="G238" s="616"/>
    </row>
    <row r="239" spans="7:7" s="1" customFormat="1" x14ac:dyDescent="0.2">
      <c r="G239" s="616"/>
    </row>
    <row r="240" spans="7:7" s="1" customFormat="1" x14ac:dyDescent="0.2">
      <c r="G240" s="616"/>
    </row>
    <row r="241" spans="7:7" s="1" customFormat="1" x14ac:dyDescent="0.2">
      <c r="G241" s="616"/>
    </row>
    <row r="242" spans="7:7" s="1" customFormat="1" x14ac:dyDescent="0.2">
      <c r="G242" s="616"/>
    </row>
    <row r="243" spans="7:7" s="1" customFormat="1" x14ac:dyDescent="0.2">
      <c r="G243" s="616"/>
    </row>
    <row r="244" spans="7:7" s="1" customFormat="1" x14ac:dyDescent="0.2">
      <c r="G244" s="616"/>
    </row>
    <row r="245" spans="7:7" s="1" customFormat="1" x14ac:dyDescent="0.2">
      <c r="G245" s="616"/>
    </row>
    <row r="246" spans="7:7" s="1" customFormat="1" x14ac:dyDescent="0.2">
      <c r="G246" s="616"/>
    </row>
    <row r="247" spans="7:7" s="1" customFormat="1" x14ac:dyDescent="0.2">
      <c r="G247" s="616"/>
    </row>
    <row r="248" spans="7:7" s="1" customFormat="1" x14ac:dyDescent="0.2">
      <c r="G248" s="616"/>
    </row>
    <row r="249" spans="7:7" s="1" customFormat="1" x14ac:dyDescent="0.2">
      <c r="G249" s="616"/>
    </row>
    <row r="250" spans="7:7" s="1" customFormat="1" x14ac:dyDescent="0.2">
      <c r="G250" s="616"/>
    </row>
    <row r="251" spans="7:7" s="1" customFormat="1" x14ac:dyDescent="0.2">
      <c r="G251" s="616"/>
    </row>
    <row r="252" spans="7:7" s="1" customFormat="1" x14ac:dyDescent="0.2">
      <c r="G252" s="616"/>
    </row>
    <row r="253" spans="7:7" s="1" customFormat="1" x14ac:dyDescent="0.2">
      <c r="G253" s="616"/>
    </row>
    <row r="254" spans="7:7" s="1" customFormat="1" x14ac:dyDescent="0.2">
      <c r="G254" s="616"/>
    </row>
    <row r="255" spans="7:7" s="1" customFormat="1" x14ac:dyDescent="0.2">
      <c r="G255" s="616"/>
    </row>
    <row r="256" spans="7:7" s="1" customFormat="1" x14ac:dyDescent="0.2">
      <c r="G256" s="616"/>
    </row>
    <row r="257" spans="7:7" s="1" customFormat="1" x14ac:dyDescent="0.2">
      <c r="G257" s="616"/>
    </row>
    <row r="258" spans="7:7" s="1" customFormat="1" x14ac:dyDescent="0.2">
      <c r="G258" s="616"/>
    </row>
    <row r="259" spans="7:7" s="1" customFormat="1" x14ac:dyDescent="0.2">
      <c r="G259" s="616"/>
    </row>
    <row r="260" spans="7:7" s="1" customFormat="1" x14ac:dyDescent="0.2">
      <c r="G260" s="616"/>
    </row>
    <row r="261" spans="7:7" s="1" customFormat="1" x14ac:dyDescent="0.2">
      <c r="G261" s="616"/>
    </row>
    <row r="262" spans="7:7" s="1" customFormat="1" x14ac:dyDescent="0.2">
      <c r="G262" s="616"/>
    </row>
    <row r="263" spans="7:7" s="1" customFormat="1" x14ac:dyDescent="0.2">
      <c r="G263" s="616"/>
    </row>
    <row r="264" spans="7:7" s="1" customFormat="1" x14ac:dyDescent="0.2">
      <c r="G264" s="616"/>
    </row>
    <row r="265" spans="7:7" s="1" customFormat="1" x14ac:dyDescent="0.2">
      <c r="G265" s="616"/>
    </row>
    <row r="266" spans="7:7" s="1" customFormat="1" x14ac:dyDescent="0.2">
      <c r="G266" s="616"/>
    </row>
    <row r="267" spans="7:7" s="1" customFormat="1" x14ac:dyDescent="0.2">
      <c r="G267" s="616"/>
    </row>
    <row r="268" spans="7:7" s="1" customFormat="1" x14ac:dyDescent="0.2">
      <c r="G268" s="616"/>
    </row>
    <row r="269" spans="7:7" s="1" customFormat="1" x14ac:dyDescent="0.2">
      <c r="G269" s="616"/>
    </row>
    <row r="270" spans="7:7" s="1" customFormat="1" x14ac:dyDescent="0.2">
      <c r="G270" s="616"/>
    </row>
    <row r="271" spans="7:7" s="1" customFormat="1" x14ac:dyDescent="0.2">
      <c r="G271" s="616"/>
    </row>
    <row r="272" spans="7:7" s="1" customFormat="1" x14ac:dyDescent="0.2">
      <c r="G272" s="616"/>
    </row>
    <row r="273" spans="7:7" s="1" customFormat="1" x14ac:dyDescent="0.2">
      <c r="G273" s="616"/>
    </row>
    <row r="274" spans="7:7" s="1" customFormat="1" x14ac:dyDescent="0.2">
      <c r="G274" s="616"/>
    </row>
    <row r="275" spans="7:7" s="1" customFormat="1" x14ac:dyDescent="0.2">
      <c r="G275" s="616"/>
    </row>
    <row r="276" spans="7:7" s="1" customFormat="1" x14ac:dyDescent="0.2">
      <c r="G276" s="616"/>
    </row>
    <row r="277" spans="7:7" s="1" customFormat="1" x14ac:dyDescent="0.2">
      <c r="G277" s="616"/>
    </row>
    <row r="278" spans="7:7" s="1" customFormat="1" x14ac:dyDescent="0.2">
      <c r="G278" s="616"/>
    </row>
    <row r="279" spans="7:7" s="1" customFormat="1" x14ac:dyDescent="0.2">
      <c r="G279" s="616"/>
    </row>
    <row r="280" spans="7:7" s="1" customFormat="1" x14ac:dyDescent="0.2">
      <c r="G280" s="616"/>
    </row>
    <row r="281" spans="7:7" s="1" customFormat="1" x14ac:dyDescent="0.2">
      <c r="G281" s="616"/>
    </row>
    <row r="282" spans="7:7" s="1" customFormat="1" x14ac:dyDescent="0.2">
      <c r="G282" s="616"/>
    </row>
    <row r="283" spans="7:7" s="1" customFormat="1" x14ac:dyDescent="0.2">
      <c r="G283" s="616"/>
    </row>
    <row r="284" spans="7:7" s="1" customFormat="1" x14ac:dyDescent="0.2">
      <c r="G284" s="616"/>
    </row>
    <row r="285" spans="7:7" s="1" customFormat="1" x14ac:dyDescent="0.2">
      <c r="G285" s="616"/>
    </row>
    <row r="286" spans="7:7" s="1" customFormat="1" x14ac:dyDescent="0.2">
      <c r="G286" s="616"/>
    </row>
    <row r="287" spans="7:7" s="1" customFormat="1" x14ac:dyDescent="0.2">
      <c r="G287" s="616"/>
    </row>
    <row r="288" spans="7:7" s="1" customFormat="1" x14ac:dyDescent="0.2">
      <c r="G288" s="616"/>
    </row>
    <row r="289" spans="7:7" s="1" customFormat="1" x14ac:dyDescent="0.2">
      <c r="G289" s="616"/>
    </row>
    <row r="290" spans="7:7" s="1" customFormat="1" x14ac:dyDescent="0.2">
      <c r="G290" s="616"/>
    </row>
    <row r="291" spans="7:7" s="1" customFormat="1" x14ac:dyDescent="0.2">
      <c r="G291" s="616"/>
    </row>
    <row r="292" spans="7:7" s="1" customFormat="1" x14ac:dyDescent="0.2">
      <c r="G292" s="616"/>
    </row>
    <row r="293" spans="7:7" s="1" customFormat="1" x14ac:dyDescent="0.2">
      <c r="G293" s="616"/>
    </row>
    <row r="294" spans="7:7" s="1" customFormat="1" x14ac:dyDescent="0.2">
      <c r="G294" s="616"/>
    </row>
    <row r="295" spans="7:7" s="1" customFormat="1" x14ac:dyDescent="0.2">
      <c r="G295" s="616"/>
    </row>
    <row r="296" spans="7:7" s="1" customFormat="1" x14ac:dyDescent="0.2">
      <c r="G296" s="616"/>
    </row>
    <row r="297" spans="7:7" s="1" customFormat="1" x14ac:dyDescent="0.2">
      <c r="G297" s="616"/>
    </row>
    <row r="298" spans="7:7" s="1" customFormat="1" x14ac:dyDescent="0.2">
      <c r="G298" s="616"/>
    </row>
    <row r="299" spans="7:7" s="1" customFormat="1" x14ac:dyDescent="0.2">
      <c r="G299" s="616"/>
    </row>
    <row r="300" spans="7:7" s="1" customFormat="1" x14ac:dyDescent="0.2">
      <c r="G300" s="616"/>
    </row>
    <row r="301" spans="7:7" s="1" customFormat="1" x14ac:dyDescent="0.2">
      <c r="G301" s="616"/>
    </row>
    <row r="302" spans="7:7" s="1" customFormat="1" x14ac:dyDescent="0.2">
      <c r="G302" s="616"/>
    </row>
    <row r="303" spans="7:7" s="1" customFormat="1" x14ac:dyDescent="0.2">
      <c r="G303" s="616"/>
    </row>
    <row r="304" spans="7:7" s="1" customFormat="1" x14ac:dyDescent="0.2">
      <c r="G304" s="616"/>
    </row>
    <row r="305" spans="7:7" s="1" customFormat="1" x14ac:dyDescent="0.2">
      <c r="G305" s="616"/>
    </row>
    <row r="306" spans="7:7" s="1" customFormat="1" x14ac:dyDescent="0.2">
      <c r="G306" s="616"/>
    </row>
    <row r="307" spans="7:7" s="1" customFormat="1" x14ac:dyDescent="0.2">
      <c r="G307" s="616"/>
    </row>
    <row r="308" spans="7:7" s="1" customFormat="1" x14ac:dyDescent="0.2">
      <c r="G308" s="616"/>
    </row>
    <row r="309" spans="7:7" s="1" customFormat="1" x14ac:dyDescent="0.2">
      <c r="G309" s="616"/>
    </row>
    <row r="310" spans="7:7" s="1" customFormat="1" x14ac:dyDescent="0.2">
      <c r="G310" s="616"/>
    </row>
    <row r="311" spans="7:7" s="1" customFormat="1" x14ac:dyDescent="0.2">
      <c r="G311" s="616"/>
    </row>
    <row r="312" spans="7:7" s="1" customFormat="1" x14ac:dyDescent="0.2">
      <c r="G312" s="616"/>
    </row>
    <row r="313" spans="7:7" s="1" customFormat="1" x14ac:dyDescent="0.2">
      <c r="G313" s="616"/>
    </row>
    <row r="314" spans="7:7" s="1" customFormat="1" x14ac:dyDescent="0.2">
      <c r="G314" s="616"/>
    </row>
    <row r="315" spans="7:7" s="1" customFormat="1" x14ac:dyDescent="0.2">
      <c r="G315" s="616"/>
    </row>
    <row r="316" spans="7:7" s="1" customFormat="1" x14ac:dyDescent="0.2">
      <c r="G316" s="616"/>
    </row>
    <row r="317" spans="7:7" s="1" customFormat="1" x14ac:dyDescent="0.2">
      <c r="G317" s="616"/>
    </row>
    <row r="318" spans="7:7" s="1" customFormat="1" x14ac:dyDescent="0.2">
      <c r="G318" s="616"/>
    </row>
    <row r="319" spans="7:7" s="1" customFormat="1" x14ac:dyDescent="0.2">
      <c r="G319" s="616"/>
    </row>
    <row r="320" spans="7:7" s="1" customFormat="1" x14ac:dyDescent="0.2">
      <c r="G320" s="616"/>
    </row>
    <row r="321" spans="7:7" s="1" customFormat="1" x14ac:dyDescent="0.2">
      <c r="G321" s="616"/>
    </row>
    <row r="322" spans="7:7" s="1" customFormat="1" x14ac:dyDescent="0.2">
      <c r="G322" s="616"/>
    </row>
    <row r="323" spans="7:7" s="1" customFormat="1" x14ac:dyDescent="0.2">
      <c r="G323" s="616"/>
    </row>
    <row r="324" spans="7:7" s="1" customFormat="1" x14ac:dyDescent="0.2">
      <c r="G324" s="616"/>
    </row>
    <row r="325" spans="7:7" s="1" customFormat="1" x14ac:dyDescent="0.2">
      <c r="G325" s="616"/>
    </row>
    <row r="326" spans="7:7" s="1" customFormat="1" x14ac:dyDescent="0.2">
      <c r="G326" s="616"/>
    </row>
    <row r="327" spans="7:7" s="1" customFormat="1" x14ac:dyDescent="0.2">
      <c r="G327" s="616"/>
    </row>
    <row r="328" spans="7:7" s="1" customFormat="1" x14ac:dyDescent="0.2">
      <c r="G328" s="616"/>
    </row>
    <row r="329" spans="7:7" s="1" customFormat="1" x14ac:dyDescent="0.2">
      <c r="G329" s="616"/>
    </row>
    <row r="330" spans="7:7" s="1" customFormat="1" x14ac:dyDescent="0.2">
      <c r="G330" s="616"/>
    </row>
    <row r="331" spans="7:7" s="1" customFormat="1" x14ac:dyDescent="0.2">
      <c r="G331" s="616"/>
    </row>
    <row r="332" spans="7:7" s="1" customFormat="1" x14ac:dyDescent="0.2">
      <c r="G332" s="616"/>
    </row>
    <row r="333" spans="7:7" s="1" customFormat="1" x14ac:dyDescent="0.2">
      <c r="G333" s="616"/>
    </row>
    <row r="334" spans="7:7" s="1" customFormat="1" x14ac:dyDescent="0.2">
      <c r="G334" s="616"/>
    </row>
    <row r="335" spans="7:7" s="1" customFormat="1" x14ac:dyDescent="0.2">
      <c r="G335" s="616"/>
    </row>
    <row r="336" spans="7:7" s="1" customFormat="1" x14ac:dyDescent="0.2">
      <c r="G336" s="616"/>
    </row>
    <row r="337" spans="7:7" s="1" customFormat="1" x14ac:dyDescent="0.2">
      <c r="G337" s="616"/>
    </row>
  </sheetData>
  <mergeCells count="6">
    <mergeCell ref="A1:G2"/>
    <mergeCell ref="C3:D3"/>
    <mergeCell ref="E3:F3"/>
    <mergeCell ref="A3:A4"/>
    <mergeCell ref="B3:B4"/>
    <mergeCell ref="G3:I3"/>
  </mergeCells>
  <conditionalFormatting sqref="D42:E44 G42:G44">
    <cfRule type="cellIs" dxfId="23" priority="17" operator="between">
      <formula>0.00000001</formula>
      <formula>1</formula>
    </cfRule>
  </conditionalFormatting>
  <conditionalFormatting sqref="D42:G43">
    <cfRule type="cellIs" dxfId="22" priority="5" operator="between">
      <formula>0.00000001</formula>
      <formula>1</formula>
    </cfRule>
  </conditionalFormatting>
  <conditionalFormatting sqref="D25:H25 D29:H29">
    <cfRule type="cellIs" dxfId="21" priority="7" operator="between">
      <formula>0.049</formula>
      <formula>0</formula>
    </cfRule>
  </conditionalFormatting>
  <conditionalFormatting sqref="D31:H31">
    <cfRule type="cellIs" dxfId="20" priority="3" operator="between">
      <formula>0.00000001</formula>
      <formula>1</formula>
    </cfRule>
  </conditionalFormatting>
  <conditionalFormatting sqref="D33:H41">
    <cfRule type="cellIs" dxfId="19" priority="1" operator="between">
      <formula>0.00000001</formula>
      <formula>1</formula>
    </cfRule>
  </conditionalFormatting>
  <conditionalFormatting sqref="I5 I8 I10:I17 I19:I23 I25:I44">
    <cfRule type="cellIs" dxfId="18" priority="4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8" t="s">
        <v>341</v>
      </c>
      <c r="B1" s="818"/>
      <c r="C1" s="818"/>
      <c r="D1" s="818"/>
      <c r="E1" s="818"/>
      <c r="F1" s="818"/>
      <c r="G1" s="1"/>
      <c r="H1" s="1"/>
      <c r="I1" s="1"/>
    </row>
    <row r="2" spans="1:12" x14ac:dyDescent="0.2">
      <c r="A2" s="819"/>
      <c r="B2" s="819"/>
      <c r="C2" s="819"/>
      <c r="D2" s="819"/>
      <c r="E2" s="819"/>
      <c r="F2" s="819"/>
      <c r="G2" s="10"/>
      <c r="H2" s="55" t="s">
        <v>467</v>
      </c>
      <c r="I2" s="1"/>
    </row>
    <row r="3" spans="1:12" x14ac:dyDescent="0.2">
      <c r="A3" s="11"/>
      <c r="B3" s="780">
        <f>INDICE!A3</f>
        <v>45231</v>
      </c>
      <c r="C3" s="781">
        <v>41671</v>
      </c>
      <c r="D3" s="781" t="s">
        <v>115</v>
      </c>
      <c r="E3" s="781"/>
      <c r="F3" s="781" t="s">
        <v>116</v>
      </c>
      <c r="G3" s="781"/>
      <c r="H3" s="781"/>
      <c r="I3" s="1"/>
    </row>
    <row r="4" spans="1:12" x14ac:dyDescent="0.2">
      <c r="A4" s="255"/>
      <c r="B4" s="82" t="s">
        <v>54</v>
      </c>
      <c r="C4" s="82" t="s">
        <v>421</v>
      </c>
      <c r="D4" s="82" t="s">
        <v>54</v>
      </c>
      <c r="E4" s="82" t="s">
        <v>421</v>
      </c>
      <c r="F4" s="82" t="s">
        <v>54</v>
      </c>
      <c r="G4" s="83" t="s">
        <v>421</v>
      </c>
      <c r="H4" s="83" t="s">
        <v>106</v>
      </c>
      <c r="I4" s="55"/>
    </row>
    <row r="5" spans="1:12" ht="14.1" customHeight="1" x14ac:dyDescent="0.2">
      <c r="A5" s="483" t="s">
        <v>329</v>
      </c>
      <c r="B5" s="228">
        <v>5272.2589500000013</v>
      </c>
      <c r="C5" s="669">
        <v>23.785126093247325</v>
      </c>
      <c r="D5" s="228">
        <v>50673.705859999995</v>
      </c>
      <c r="E5" s="229">
        <v>39.353542303855562</v>
      </c>
      <c r="F5" s="228">
        <v>57307.768189999995</v>
      </c>
      <c r="G5" s="229">
        <v>53.807329514927751</v>
      </c>
      <c r="H5" s="229">
        <v>70.000115610346569</v>
      </c>
      <c r="I5" s="1"/>
    </row>
    <row r="6" spans="1:12" x14ac:dyDescent="0.2">
      <c r="A6" s="3" t="s">
        <v>331</v>
      </c>
      <c r="B6" s="723">
        <v>600</v>
      </c>
      <c r="C6" s="438">
        <v>8.5344235013205019</v>
      </c>
      <c r="D6" s="430">
        <v>8662</v>
      </c>
      <c r="E6" s="438">
        <v>539.37052045734697</v>
      </c>
      <c r="F6" s="430">
        <v>9189</v>
      </c>
      <c r="G6" s="438">
        <v>578.27011226997934</v>
      </c>
      <c r="H6" s="728">
        <v>11.22415132641156</v>
      </c>
      <c r="I6" s="1"/>
    </row>
    <row r="7" spans="1:12" x14ac:dyDescent="0.2">
      <c r="A7" s="3" t="s">
        <v>519</v>
      </c>
      <c r="B7" s="724">
        <v>678.63979000000006</v>
      </c>
      <c r="C7" s="438">
        <v>14.189832612501096</v>
      </c>
      <c r="D7" s="432">
        <v>6115.3608800000002</v>
      </c>
      <c r="E7" s="438">
        <v>24.476608378481004</v>
      </c>
      <c r="F7" s="432">
        <v>7082.1771500000004</v>
      </c>
      <c r="G7" s="438">
        <v>30.300597892023468</v>
      </c>
      <c r="H7" s="729">
        <v>8.6507158615795134</v>
      </c>
      <c r="I7" s="166"/>
      <c r="J7" s="166"/>
    </row>
    <row r="8" spans="1:12" x14ac:dyDescent="0.2">
      <c r="A8" s="3" t="s">
        <v>520</v>
      </c>
      <c r="B8" s="724">
        <v>3993.6191600000006</v>
      </c>
      <c r="C8" s="438">
        <v>28.32661759197503</v>
      </c>
      <c r="D8" s="432">
        <v>35896.344979999994</v>
      </c>
      <c r="E8" s="438">
        <v>19.273663332536962</v>
      </c>
      <c r="F8" s="432">
        <v>41036.591040000007</v>
      </c>
      <c r="G8" s="438">
        <v>34.681228528140849</v>
      </c>
      <c r="H8" s="729">
        <v>50.125248422355519</v>
      </c>
      <c r="I8" s="166"/>
      <c r="J8" s="166"/>
    </row>
    <row r="9" spans="1:12" x14ac:dyDescent="0.2">
      <c r="A9" s="483" t="s">
        <v>680</v>
      </c>
      <c r="B9" s="413">
        <v>2847.39759</v>
      </c>
      <c r="C9" s="415">
        <v>39.280579830719795</v>
      </c>
      <c r="D9" s="413">
        <v>20593.518499999998</v>
      </c>
      <c r="E9" s="415">
        <v>-3.020844917787969</v>
      </c>
      <c r="F9" s="413">
        <v>24409.50232</v>
      </c>
      <c r="G9" s="415">
        <v>9.5882980994728211</v>
      </c>
      <c r="H9" s="415">
        <v>29.815643469591258</v>
      </c>
      <c r="I9" s="166"/>
      <c r="J9" s="166"/>
    </row>
    <row r="10" spans="1:12" x14ac:dyDescent="0.2">
      <c r="A10" s="3" t="s">
        <v>333</v>
      </c>
      <c r="B10" s="723">
        <v>301.66408000000001</v>
      </c>
      <c r="C10" s="438">
        <v>-36.993494101276852</v>
      </c>
      <c r="D10" s="430">
        <v>4945.0728399999998</v>
      </c>
      <c r="E10" s="438">
        <v>16.59598268034043</v>
      </c>
      <c r="F10" s="430">
        <v>5880.4178999999986</v>
      </c>
      <c r="G10" s="438">
        <v>36.580188309651739</v>
      </c>
      <c r="H10" s="729">
        <v>7.1827946862704604</v>
      </c>
      <c r="I10" s="166"/>
      <c r="J10" s="166"/>
    </row>
    <row r="11" spans="1:12" x14ac:dyDescent="0.2">
      <c r="A11" s="3" t="s">
        <v>334</v>
      </c>
      <c r="B11" s="724">
        <v>47.10701000000001</v>
      </c>
      <c r="C11" s="439">
        <v>90.395434099638436</v>
      </c>
      <c r="D11" s="432">
        <v>1815.7839099999999</v>
      </c>
      <c r="E11" s="438">
        <v>47.357049025835735</v>
      </c>
      <c r="F11" s="432">
        <v>1853.2236499999997</v>
      </c>
      <c r="G11" s="439">
        <v>49.022113161599826</v>
      </c>
      <c r="H11" s="717">
        <v>2.2636698976259408</v>
      </c>
      <c r="I11" s="1"/>
      <c r="J11" s="438"/>
      <c r="L11" s="438"/>
    </row>
    <row r="12" spans="1:12" x14ac:dyDescent="0.2">
      <c r="A12" s="3" t="s">
        <v>335</v>
      </c>
      <c r="B12" s="723">
        <v>481.64848000000001</v>
      </c>
      <c r="C12" s="438">
        <v>-59.730654625694477</v>
      </c>
      <c r="D12" s="430">
        <v>4075.2936099999997</v>
      </c>
      <c r="E12" s="438">
        <v>55.369209429799241</v>
      </c>
      <c r="F12" s="430">
        <v>4682.8554000000004</v>
      </c>
      <c r="G12" s="438">
        <v>78.532300000849844</v>
      </c>
      <c r="H12" s="729">
        <v>5.7199997441836476</v>
      </c>
      <c r="I12" s="166"/>
      <c r="J12" s="166"/>
    </row>
    <row r="13" spans="1:12" x14ac:dyDescent="0.2">
      <c r="A13" s="3" t="s">
        <v>336</v>
      </c>
      <c r="B13" s="727">
        <v>57.012860000000003</v>
      </c>
      <c r="C13" s="431">
        <v>189.88729995296748</v>
      </c>
      <c r="D13" s="430">
        <v>962.8724400000001</v>
      </c>
      <c r="E13" s="438">
        <v>-84.855827177925363</v>
      </c>
      <c r="F13" s="430">
        <v>1600.5164600000001</v>
      </c>
      <c r="G13" s="438">
        <v>-74.954509806468266</v>
      </c>
      <c r="H13" s="717">
        <v>1.9549939000383649</v>
      </c>
      <c r="I13" s="166"/>
      <c r="J13" s="166"/>
    </row>
    <row r="14" spans="1:12" x14ac:dyDescent="0.2">
      <c r="A14" s="3" t="s">
        <v>337</v>
      </c>
      <c r="B14" s="723">
        <v>111.80789</v>
      </c>
      <c r="C14" s="431">
        <v>0.7947801724514808</v>
      </c>
      <c r="D14" s="430">
        <v>1301.33907</v>
      </c>
      <c r="E14" s="439">
        <v>4.1828673780467849</v>
      </c>
      <c r="F14" s="430">
        <v>1301.33907</v>
      </c>
      <c r="G14" s="439">
        <v>4.1828673780467849</v>
      </c>
      <c r="H14" s="729">
        <v>1.5895556261455748</v>
      </c>
      <c r="I14" s="1"/>
      <c r="J14" s="166"/>
    </row>
    <row r="15" spans="1:12" x14ac:dyDescent="0.2">
      <c r="A15" s="3" t="s">
        <v>338</v>
      </c>
      <c r="B15" s="723">
        <v>1848.1572699999999</v>
      </c>
      <c r="C15" s="496">
        <v>762.91572902213488</v>
      </c>
      <c r="D15" s="430">
        <v>7493.1566299999986</v>
      </c>
      <c r="E15" s="496">
        <v>35.464527750408621</v>
      </c>
      <c r="F15" s="430">
        <v>9091.14984</v>
      </c>
      <c r="G15" s="438">
        <v>40.680651788977414</v>
      </c>
      <c r="H15" s="729">
        <v>11.104629615327266</v>
      </c>
      <c r="I15" s="166"/>
      <c r="J15" s="166"/>
    </row>
    <row r="16" spans="1:12" x14ac:dyDescent="0.2">
      <c r="A16" s="483" t="s">
        <v>679</v>
      </c>
      <c r="B16" s="413">
        <v>0</v>
      </c>
      <c r="C16" s="737">
        <v>-100</v>
      </c>
      <c r="D16" s="413">
        <v>130.03394999999998</v>
      </c>
      <c r="E16" s="651">
        <v>-42.753118469093288</v>
      </c>
      <c r="F16" s="413">
        <v>150.83454999999998</v>
      </c>
      <c r="G16" s="415">
        <v>-39.027170109265938</v>
      </c>
      <c r="H16" s="415">
        <v>0.18424092006216025</v>
      </c>
      <c r="I16" s="10"/>
      <c r="J16" s="166"/>
      <c r="L16" s="166"/>
    </row>
    <row r="17" spans="1:9" x14ac:dyDescent="0.2">
      <c r="A17" s="638" t="s">
        <v>114</v>
      </c>
      <c r="B17" s="61">
        <v>8119.6565400000009</v>
      </c>
      <c r="C17" s="62">
        <v>28.603563535646408</v>
      </c>
      <c r="D17" s="61">
        <v>71397.258310000005</v>
      </c>
      <c r="E17" s="62">
        <v>23.470078944812659</v>
      </c>
      <c r="F17" s="61">
        <v>81868.105060000002</v>
      </c>
      <c r="G17" s="62">
        <v>36.947490132897734</v>
      </c>
      <c r="H17" s="62">
        <v>100</v>
      </c>
      <c r="I17" s="1"/>
    </row>
    <row r="18" spans="1:9" x14ac:dyDescent="0.2">
      <c r="A18" s="133"/>
      <c r="B18" s="1"/>
      <c r="C18" s="1"/>
      <c r="D18" s="1"/>
      <c r="E18" s="1"/>
      <c r="F18" s="1"/>
      <c r="G18" s="1"/>
      <c r="H18" s="762" t="s">
        <v>220</v>
      </c>
      <c r="I18" s="1"/>
    </row>
    <row r="19" spans="1:9" x14ac:dyDescent="0.2">
      <c r="A19" s="133" t="s">
        <v>599</v>
      </c>
      <c r="B19" s="1"/>
      <c r="C19" s="1"/>
      <c r="D19" s="1"/>
      <c r="E19" s="1"/>
      <c r="F19" s="1"/>
      <c r="G19" s="1"/>
      <c r="H19" s="1"/>
      <c r="I19" s="1"/>
    </row>
    <row r="20" spans="1:9" ht="14.25" customHeight="1" x14ac:dyDescent="0.2">
      <c r="A20" s="133" t="s">
        <v>663</v>
      </c>
      <c r="B20" s="583"/>
      <c r="C20" s="583"/>
      <c r="D20" s="583"/>
      <c r="E20" s="583"/>
      <c r="F20" s="583"/>
      <c r="G20" s="583"/>
      <c r="H20" s="583"/>
      <c r="I20" s="1"/>
    </row>
    <row r="21" spans="1:9" x14ac:dyDescent="0.2">
      <c r="A21" s="429" t="s">
        <v>531</v>
      </c>
      <c r="B21" s="583"/>
      <c r="C21" s="583"/>
      <c r="D21" s="583"/>
      <c r="E21" s="583"/>
      <c r="F21" s="583"/>
      <c r="G21" s="583"/>
      <c r="H21" s="583"/>
      <c r="I21" s="1"/>
    </row>
    <row r="22" spans="1:9" s="1" customFormat="1" x14ac:dyDescent="0.2">
      <c r="A22" s="583"/>
      <c r="B22" s="583"/>
      <c r="C22" s="583"/>
      <c r="D22" s="583"/>
      <c r="E22" s="583"/>
      <c r="F22" s="583"/>
      <c r="G22" s="583"/>
      <c r="H22" s="583"/>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7" priority="31" operator="between">
      <formula>0.0001</formula>
      <formula>0.4999999</formula>
    </cfRule>
  </conditionalFormatting>
  <conditionalFormatting sqref="B12:B13">
    <cfRule type="cellIs" dxfId="16" priority="24" operator="between">
      <formula>0.0001</formula>
      <formula>0.44999</formula>
    </cfRule>
  </conditionalFormatting>
  <conditionalFormatting sqref="C15:C17">
    <cfRule type="cellIs" dxfId="15" priority="1" operator="between">
      <formula>0</formula>
      <formula>0.5</formula>
    </cfRule>
    <cfRule type="cellIs" dxfId="14" priority="2" operator="between">
      <formula>0</formula>
      <formula>0.49</formula>
    </cfRule>
  </conditionalFormatting>
  <conditionalFormatting sqref="D7:D8">
    <cfRule type="cellIs" dxfId="13" priority="30" operator="between">
      <formula>0.0001</formula>
      <formula>0.4999999</formula>
    </cfRule>
  </conditionalFormatting>
  <conditionalFormatting sqref="H6">
    <cfRule type="cellIs" dxfId="12" priority="5" operator="between">
      <formula>0</formula>
      <formula>0.5</formula>
    </cfRule>
    <cfRule type="cellIs" dxfId="11" priority="6"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8" t="s">
        <v>523</v>
      </c>
      <c r="B1" s="818"/>
      <c r="C1" s="818"/>
      <c r="D1" s="818"/>
      <c r="E1" s="818"/>
      <c r="F1" s="818"/>
      <c r="G1" s="1"/>
      <c r="H1" s="1"/>
    </row>
    <row r="2" spans="1:8" x14ac:dyDescent="0.2">
      <c r="A2" s="819"/>
      <c r="B2" s="819"/>
      <c r="C2" s="819"/>
      <c r="D2" s="819"/>
      <c r="E2" s="819"/>
      <c r="F2" s="819"/>
      <c r="G2" s="10"/>
      <c r="H2" s="55" t="s">
        <v>467</v>
      </c>
    </row>
    <row r="3" spans="1:8" x14ac:dyDescent="0.2">
      <c r="A3" s="11"/>
      <c r="B3" s="783">
        <f>INDICE!A3</f>
        <v>45231</v>
      </c>
      <c r="C3" s="783">
        <v>41671</v>
      </c>
      <c r="D3" s="782" t="s">
        <v>115</v>
      </c>
      <c r="E3" s="782"/>
      <c r="F3" s="782" t="s">
        <v>116</v>
      </c>
      <c r="G3" s="782"/>
      <c r="H3" s="782"/>
    </row>
    <row r="4" spans="1:8" x14ac:dyDescent="0.2">
      <c r="A4" s="255"/>
      <c r="B4" s="184" t="s">
        <v>54</v>
      </c>
      <c r="C4" s="185" t="s">
        <v>421</v>
      </c>
      <c r="D4" s="184" t="s">
        <v>54</v>
      </c>
      <c r="E4" s="185" t="s">
        <v>421</v>
      </c>
      <c r="F4" s="184" t="s">
        <v>54</v>
      </c>
      <c r="G4" s="186" t="s">
        <v>421</v>
      </c>
      <c r="H4" s="185" t="s">
        <v>471</v>
      </c>
    </row>
    <row r="5" spans="1:8" x14ac:dyDescent="0.2">
      <c r="A5" s="412" t="s">
        <v>114</v>
      </c>
      <c r="B5" s="61">
        <v>26366.299650000004</v>
      </c>
      <c r="C5" s="675">
        <v>-7.1922460087965812</v>
      </c>
      <c r="D5" s="61">
        <v>298127.70506999985</v>
      </c>
      <c r="E5" s="62">
        <v>-14.895460019634497</v>
      </c>
      <c r="F5" s="61">
        <v>325774.75151999993</v>
      </c>
      <c r="G5" s="62">
        <v>-15.804387211303379</v>
      </c>
      <c r="H5" s="62">
        <v>100</v>
      </c>
    </row>
    <row r="6" spans="1:8" x14ac:dyDescent="0.2">
      <c r="A6" s="640" t="s">
        <v>327</v>
      </c>
      <c r="B6" s="181">
        <v>5284.5321599999988</v>
      </c>
      <c r="C6" s="670">
        <v>35.844792686787052</v>
      </c>
      <c r="D6" s="181">
        <v>57617.665509999984</v>
      </c>
      <c r="E6" s="155">
        <v>-28.459818578254119</v>
      </c>
      <c r="F6" s="181">
        <v>61254.613739999964</v>
      </c>
      <c r="G6" s="155">
        <v>-33.233796298359195</v>
      </c>
      <c r="H6" s="155">
        <v>18.802750506046944</v>
      </c>
    </row>
    <row r="7" spans="1:8" x14ac:dyDescent="0.2">
      <c r="A7" s="640" t="s">
        <v>328</v>
      </c>
      <c r="B7" s="181">
        <v>21081.767490000002</v>
      </c>
      <c r="C7" s="155">
        <v>-14.02026927009952</v>
      </c>
      <c r="D7" s="181">
        <v>240510.03956000003</v>
      </c>
      <c r="E7" s="155">
        <v>-10.845849669008299</v>
      </c>
      <c r="F7" s="181">
        <v>264520.13777999999</v>
      </c>
      <c r="G7" s="155">
        <v>-10.387170149839212</v>
      </c>
      <c r="H7" s="155">
        <v>81.197249493953066</v>
      </c>
    </row>
    <row r="8" spans="1:8" x14ac:dyDescent="0.2">
      <c r="A8" s="470" t="s">
        <v>600</v>
      </c>
      <c r="B8" s="407">
        <v>7472.8410200000017</v>
      </c>
      <c r="C8" s="408">
        <v>116.60238359748089</v>
      </c>
      <c r="D8" s="407">
        <v>51179.794959999985</v>
      </c>
      <c r="E8" s="410">
        <v>-43.690122850842364</v>
      </c>
      <c r="F8" s="409">
        <v>55127.734510000009</v>
      </c>
      <c r="G8" s="410">
        <v>-46.224304134525454</v>
      </c>
      <c r="H8" s="410">
        <v>16.922040229571202</v>
      </c>
    </row>
    <row r="9" spans="1:8" x14ac:dyDescent="0.2">
      <c r="A9" s="678" t="s">
        <v>601</v>
      </c>
      <c r="B9" s="679">
        <v>18893.458630000001</v>
      </c>
      <c r="C9" s="680">
        <v>-24.303718872863595</v>
      </c>
      <c r="D9" s="679">
        <v>246947.91010999991</v>
      </c>
      <c r="E9" s="681">
        <v>-4.8069807517911212</v>
      </c>
      <c r="F9" s="682">
        <v>270647.01700999995</v>
      </c>
      <c r="G9" s="681">
        <v>-4.8397444935848712</v>
      </c>
      <c r="H9" s="681">
        <v>83.077959770428805</v>
      </c>
    </row>
    <row r="10" spans="1:8" x14ac:dyDescent="0.2">
      <c r="A10" s="15"/>
      <c r="B10" s="15"/>
      <c r="C10" s="425"/>
      <c r="D10" s="1"/>
      <c r="E10" s="1"/>
      <c r="F10" s="1"/>
      <c r="G10" s="1"/>
      <c r="H10" s="161" t="s">
        <v>220</v>
      </c>
    </row>
    <row r="11" spans="1:8" x14ac:dyDescent="0.2">
      <c r="A11" s="133" t="s">
        <v>574</v>
      </c>
      <c r="B11" s="1"/>
      <c r="C11" s="1"/>
      <c r="D11" s="1"/>
      <c r="E11" s="1"/>
      <c r="F11" s="1"/>
      <c r="G11" s="1"/>
      <c r="H11" s="1"/>
    </row>
    <row r="12" spans="1:8" x14ac:dyDescent="0.2">
      <c r="A12" s="429" t="s">
        <v>532</v>
      </c>
      <c r="B12" s="1"/>
      <c r="C12" s="1"/>
      <c r="D12" s="1"/>
      <c r="E12" s="1"/>
      <c r="F12" s="1"/>
      <c r="G12" s="1"/>
      <c r="H12" s="1"/>
    </row>
    <row r="13" spans="1:8" x14ac:dyDescent="0.2">
      <c r="A13" s="826"/>
      <c r="B13" s="826"/>
      <c r="C13" s="826"/>
      <c r="D13" s="826"/>
      <c r="E13" s="826"/>
      <c r="F13" s="826"/>
      <c r="G13" s="826"/>
      <c r="H13" s="826"/>
    </row>
    <row r="14" spans="1:8" s="1" customFormat="1" x14ac:dyDescent="0.2">
      <c r="A14" s="826"/>
      <c r="B14" s="826"/>
      <c r="C14" s="826"/>
      <c r="D14" s="826"/>
      <c r="E14" s="826"/>
      <c r="F14" s="826"/>
      <c r="G14" s="826"/>
      <c r="H14" s="826"/>
    </row>
    <row r="15" spans="1:8" s="1" customFormat="1" x14ac:dyDescent="0.2">
      <c r="D15" s="166"/>
    </row>
    <row r="16" spans="1:8" s="1" customFormat="1" x14ac:dyDescent="0.2">
      <c r="D16" s="166"/>
    </row>
    <row r="17" spans="4:4" s="1" customFormat="1" x14ac:dyDescent="0.2">
      <c r="D17" s="166"/>
    </row>
    <row r="18" spans="4:4" s="1" customFormat="1" x14ac:dyDescent="0.2">
      <c r="D18" s="642"/>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3">
        <f>INDICE!A3</f>
        <v>45231</v>
      </c>
      <c r="C3" s="782">
        <v>41671</v>
      </c>
      <c r="D3" s="782" t="s">
        <v>115</v>
      </c>
      <c r="E3" s="782"/>
      <c r="F3" s="782" t="s">
        <v>116</v>
      </c>
      <c r="G3" s="782"/>
      <c r="H3" s="782"/>
    </row>
    <row r="4" spans="1:8" ht="25.5" x14ac:dyDescent="0.2">
      <c r="A4" s="66"/>
      <c r="B4" s="184" t="s">
        <v>54</v>
      </c>
      <c r="C4" s="185" t="s">
        <v>421</v>
      </c>
      <c r="D4" s="184" t="s">
        <v>54</v>
      </c>
      <c r="E4" s="185" t="s">
        <v>421</v>
      </c>
      <c r="F4" s="184" t="s">
        <v>54</v>
      </c>
      <c r="G4" s="186" t="s">
        <v>421</v>
      </c>
      <c r="H4" s="185" t="s">
        <v>106</v>
      </c>
    </row>
    <row r="5" spans="1:8" ht="15" x14ac:dyDescent="0.25">
      <c r="A5" s="502" t="s">
        <v>346</v>
      </c>
      <c r="B5" s="575">
        <v>3.7672084674119994</v>
      </c>
      <c r="C5" s="504">
        <v>-20.840429629419106</v>
      </c>
      <c r="D5" s="503">
        <v>50.839686734007998</v>
      </c>
      <c r="E5" s="504">
        <v>-3.2205918820594928</v>
      </c>
      <c r="F5" s="505">
        <v>55.084531838993996</v>
      </c>
      <c r="G5" s="504">
        <v>-1.3743505802516298</v>
      </c>
      <c r="H5" s="576">
        <v>10.711583564705041</v>
      </c>
    </row>
    <row r="6" spans="1:8" ht="15" x14ac:dyDescent="0.25">
      <c r="A6" s="502" t="s">
        <v>347</v>
      </c>
      <c r="B6" s="575">
        <v>0</v>
      </c>
      <c r="C6" s="518" t="s">
        <v>142</v>
      </c>
      <c r="D6" s="506">
        <v>0</v>
      </c>
      <c r="E6" s="509" t="s">
        <v>142</v>
      </c>
      <c r="F6" s="506">
        <v>0</v>
      </c>
      <c r="G6" s="509" t="s">
        <v>142</v>
      </c>
      <c r="H6" s="577">
        <v>0</v>
      </c>
    </row>
    <row r="7" spans="1:8" ht="15" x14ac:dyDescent="0.25">
      <c r="A7" s="502" t="s">
        <v>525</v>
      </c>
      <c r="B7" s="575">
        <v>5.83</v>
      </c>
      <c r="C7" s="518">
        <v>-82.758620689655189</v>
      </c>
      <c r="D7" s="506">
        <v>199.38600000000002</v>
      </c>
      <c r="E7" s="518">
        <v>-31.599999999999991</v>
      </c>
      <c r="F7" s="508">
        <v>232.03400000000002</v>
      </c>
      <c r="G7" s="507">
        <v>-27.106227106227099</v>
      </c>
      <c r="H7" s="578">
        <v>45.120680849525421</v>
      </c>
    </row>
    <row r="8" spans="1:8" ht="15" x14ac:dyDescent="0.25">
      <c r="A8" s="502" t="s">
        <v>535</v>
      </c>
      <c r="B8" s="575">
        <v>25.022869999999998</v>
      </c>
      <c r="C8" s="518">
        <v>54.159930900900434</v>
      </c>
      <c r="D8" s="587">
        <v>211.69851</v>
      </c>
      <c r="E8" s="509">
        <v>59.102704035998755</v>
      </c>
      <c r="F8" s="508">
        <v>227.13346000000001</v>
      </c>
      <c r="G8" s="509">
        <v>59.55075832695735</v>
      </c>
      <c r="H8" s="578">
        <v>44.167735585769535</v>
      </c>
    </row>
    <row r="9" spans="1:8" x14ac:dyDescent="0.2">
      <c r="A9" s="510" t="s">
        <v>186</v>
      </c>
      <c r="B9" s="511">
        <v>34.620078467412</v>
      </c>
      <c r="C9" s="512">
        <v>-36.830167916746852</v>
      </c>
      <c r="D9" s="513">
        <v>461.92419673400804</v>
      </c>
      <c r="E9" s="512">
        <v>-3.1786682667804094</v>
      </c>
      <c r="F9" s="513">
        <v>514.25199183899406</v>
      </c>
      <c r="G9" s="512">
        <v>-0.4406853117332416</v>
      </c>
      <c r="H9" s="512">
        <v>100</v>
      </c>
    </row>
    <row r="10" spans="1:8" x14ac:dyDescent="0.2">
      <c r="A10" s="558" t="s">
        <v>247</v>
      </c>
      <c r="B10" s="498">
        <f>B9/'Consumo de gas natural'!B8*100</f>
        <v>0.13575669783447772</v>
      </c>
      <c r="C10" s="75"/>
      <c r="D10" s="97">
        <f>D9/'Consumo de gas natural'!D8*100</f>
        <v>0.15751716034127267</v>
      </c>
      <c r="E10" s="75"/>
      <c r="F10" s="97">
        <f>F9/'Consumo de gas natural'!F8*100</f>
        <v>0.16044849144884427</v>
      </c>
      <c r="G10" s="190"/>
      <c r="H10" s="499"/>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29"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0" priority="1" operator="equal">
      <formula>0</formula>
    </cfRule>
    <cfRule type="cellIs" dxfId="9" priority="2" operator="between">
      <formula>-0.49</formula>
      <formula>0.49</formula>
    </cfRule>
  </conditionalFormatting>
  <conditionalFormatting sqref="B19:B24">
    <cfRule type="cellIs" dxfId="8" priority="29" operator="between">
      <formula>0.00001</formula>
      <formula>0.499</formula>
    </cfRule>
  </conditionalFormatting>
  <conditionalFormatting sqref="B7:E7">
    <cfRule type="cellIs" dxfId="7" priority="14" operator="equal">
      <formula>0</formula>
    </cfRule>
    <cfRule type="cellIs" dxfId="6"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1" t="s">
        <v>349</v>
      </c>
      <c r="B3" s="232"/>
      <c r="C3" s="233"/>
      <c r="D3" s="231" t="s">
        <v>350</v>
      </c>
      <c r="E3" s="232"/>
    </row>
    <row r="4" spans="1:5" x14ac:dyDescent="0.2">
      <c r="A4" s="145" t="s">
        <v>351</v>
      </c>
      <c r="B4" s="171">
        <v>34520.576268467412</v>
      </c>
      <c r="C4" s="234"/>
      <c r="D4" s="145" t="s">
        <v>352</v>
      </c>
      <c r="E4" s="171">
        <v>8119.6565400000009</v>
      </c>
    </row>
    <row r="5" spans="1:5" x14ac:dyDescent="0.2">
      <c r="A5" s="18" t="s">
        <v>353</v>
      </c>
      <c r="B5" s="235">
        <v>34.620078467412</v>
      </c>
      <c r="C5" s="234"/>
      <c r="D5" s="18" t="s">
        <v>354</v>
      </c>
      <c r="E5" s="236">
        <v>8119.6565400000009</v>
      </c>
    </row>
    <row r="6" spans="1:5" x14ac:dyDescent="0.2">
      <c r="A6" s="18" t="s">
        <v>355</v>
      </c>
      <c r="B6" s="235">
        <v>23929.165080000002</v>
      </c>
      <c r="C6" s="234"/>
      <c r="D6" s="145" t="s">
        <v>357</v>
      </c>
      <c r="E6" s="171">
        <v>25501.561999999998</v>
      </c>
    </row>
    <row r="7" spans="1:5" x14ac:dyDescent="0.2">
      <c r="A7" s="18" t="s">
        <v>356</v>
      </c>
      <c r="B7" s="235">
        <v>10556.79111</v>
      </c>
      <c r="C7" s="234"/>
      <c r="D7" s="18" t="s">
        <v>358</v>
      </c>
      <c r="E7" s="236">
        <v>18484.481</v>
      </c>
    </row>
    <row r="8" spans="1:5" x14ac:dyDescent="0.2">
      <c r="A8" s="440"/>
      <c r="B8" s="441"/>
      <c r="C8" s="234"/>
      <c r="D8" s="18" t="s">
        <v>359</v>
      </c>
      <c r="E8" s="236">
        <v>6171.3530000000001</v>
      </c>
    </row>
    <row r="9" spans="1:5" x14ac:dyDescent="0.2">
      <c r="A9" s="145" t="s">
        <v>256</v>
      </c>
      <c r="B9" s="171">
        <v>-188</v>
      </c>
      <c r="C9" s="234"/>
      <c r="D9" s="18" t="s">
        <v>360</v>
      </c>
      <c r="E9" s="236">
        <v>845.72799999999995</v>
      </c>
    </row>
    <row r="10" spans="1:5" x14ac:dyDescent="0.2">
      <c r="A10" s="18"/>
      <c r="B10" s="235"/>
      <c r="C10" s="234"/>
      <c r="D10" s="145" t="s">
        <v>361</v>
      </c>
      <c r="E10" s="171">
        <v>711.35772846741293</v>
      </c>
    </row>
    <row r="11" spans="1:5" x14ac:dyDescent="0.2">
      <c r="A11" s="173" t="s">
        <v>114</v>
      </c>
      <c r="B11" s="174">
        <v>34332.576268467412</v>
      </c>
      <c r="C11" s="234"/>
      <c r="D11" s="173" t="s">
        <v>114</v>
      </c>
      <c r="E11" s="174">
        <v>34332.576268467412</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0" t="s">
        <v>492</v>
      </c>
      <c r="B1" s="770"/>
      <c r="C1" s="770"/>
      <c r="D1" s="770"/>
      <c r="E1" s="770"/>
      <c r="F1" s="192"/>
    </row>
    <row r="2" spans="1:8" x14ac:dyDescent="0.2">
      <c r="A2" s="771"/>
      <c r="B2" s="771"/>
      <c r="C2" s="771"/>
      <c r="D2" s="771"/>
      <c r="E2" s="771"/>
      <c r="H2" s="55" t="s">
        <v>362</v>
      </c>
    </row>
    <row r="3" spans="1:8" x14ac:dyDescent="0.2">
      <c r="A3" s="56"/>
      <c r="B3" s="56"/>
      <c r="C3" s="624" t="s">
        <v>491</v>
      </c>
      <c r="D3" s="624" t="s">
        <v>583</v>
      </c>
      <c r="E3" s="624" t="s">
        <v>627</v>
      </c>
      <c r="F3" s="624" t="s">
        <v>583</v>
      </c>
      <c r="G3" s="624" t="s">
        <v>626</v>
      </c>
      <c r="H3" s="624" t="s">
        <v>583</v>
      </c>
    </row>
    <row r="4" spans="1:8" ht="15" x14ac:dyDescent="0.25">
      <c r="A4" s="639">
        <v>2018</v>
      </c>
      <c r="B4" s="558" t="s">
        <v>509</v>
      </c>
      <c r="C4" s="628" t="s">
        <v>509</v>
      </c>
      <c r="D4" s="628" t="s">
        <v>509</v>
      </c>
      <c r="E4" s="628" t="s">
        <v>509</v>
      </c>
      <c r="F4" s="628" t="s">
        <v>509</v>
      </c>
      <c r="G4" s="628" t="s">
        <v>509</v>
      </c>
      <c r="H4" s="628" t="s">
        <v>509</v>
      </c>
    </row>
    <row r="5" spans="1:8" ht="15" x14ac:dyDescent="0.25">
      <c r="A5" s="667" t="s">
        <v>509</v>
      </c>
      <c r="B5" s="18" t="s">
        <v>648</v>
      </c>
      <c r="C5" s="237">
        <v>8.8592170699999997</v>
      </c>
      <c r="D5" s="442">
        <v>3.0046016535790225</v>
      </c>
      <c r="E5" s="237">
        <v>6.9771830700000006</v>
      </c>
      <c r="F5" s="442">
        <v>3.8462390438376182</v>
      </c>
      <c r="G5" s="237" t="s">
        <v>142</v>
      </c>
      <c r="H5" s="442" t="s">
        <v>142</v>
      </c>
    </row>
    <row r="6" spans="1:8" ht="15" x14ac:dyDescent="0.25">
      <c r="A6" s="667" t="s">
        <v>509</v>
      </c>
      <c r="B6" s="18" t="s">
        <v>647</v>
      </c>
      <c r="C6" s="237">
        <v>9.4778791799999986</v>
      </c>
      <c r="D6" s="442">
        <v>6.9832594134641628</v>
      </c>
      <c r="E6" s="237">
        <v>7.5958451799999995</v>
      </c>
      <c r="F6" s="442">
        <v>8.8669324538735204</v>
      </c>
      <c r="G6" s="237" t="s">
        <v>142</v>
      </c>
      <c r="H6" s="442" t="s">
        <v>142</v>
      </c>
    </row>
    <row r="7" spans="1:8" ht="15" x14ac:dyDescent="0.25">
      <c r="A7" s="639">
        <v>2019</v>
      </c>
      <c r="B7" s="558" t="s">
        <v>509</v>
      </c>
      <c r="C7" s="628" t="s">
        <v>509</v>
      </c>
      <c r="D7" s="628" t="s">
        <v>509</v>
      </c>
      <c r="E7" s="628" t="s">
        <v>509</v>
      </c>
      <c r="F7" s="628" t="s">
        <v>509</v>
      </c>
      <c r="G7" s="628" t="s">
        <v>509</v>
      </c>
      <c r="H7" s="628" t="s">
        <v>509</v>
      </c>
    </row>
    <row r="8" spans="1:8" ht="15" x14ac:dyDescent="0.25">
      <c r="A8" s="667" t="s">
        <v>509</v>
      </c>
      <c r="B8" s="18" t="s">
        <v>645</v>
      </c>
      <c r="C8" s="237">
        <v>9.1141193000000005</v>
      </c>
      <c r="D8" s="442">
        <v>-3.8379881521131418</v>
      </c>
      <c r="E8" s="237">
        <v>7.2296652999999997</v>
      </c>
      <c r="F8" s="442">
        <v>-4.8207917792237023</v>
      </c>
      <c r="G8" s="237" t="s">
        <v>142</v>
      </c>
      <c r="H8" s="442" t="s">
        <v>142</v>
      </c>
    </row>
    <row r="9" spans="1:8" ht="15" x14ac:dyDescent="0.25">
      <c r="A9" s="667" t="s">
        <v>509</v>
      </c>
      <c r="B9" s="18" t="s">
        <v>646</v>
      </c>
      <c r="C9" s="237">
        <v>8.6282825199999991</v>
      </c>
      <c r="D9" s="442">
        <v>-5.3305949155175245</v>
      </c>
      <c r="E9" s="237">
        <v>6.7438285199999992</v>
      </c>
      <c r="F9" s="442">
        <v>-6.7200452557603256</v>
      </c>
      <c r="G9" s="237" t="s">
        <v>142</v>
      </c>
      <c r="H9" s="442" t="s">
        <v>142</v>
      </c>
    </row>
    <row r="10" spans="1:8" ht="15" x14ac:dyDescent="0.25">
      <c r="A10" s="639">
        <v>2020</v>
      </c>
      <c r="B10" s="558" t="s">
        <v>509</v>
      </c>
      <c r="C10" s="628" t="s">
        <v>509</v>
      </c>
      <c r="D10" s="628" t="s">
        <v>509</v>
      </c>
      <c r="E10" s="628" t="s">
        <v>509</v>
      </c>
      <c r="F10" s="628" t="s">
        <v>509</v>
      </c>
      <c r="G10" s="628" t="s">
        <v>509</v>
      </c>
      <c r="H10" s="628" t="s">
        <v>509</v>
      </c>
    </row>
    <row r="11" spans="1:8" ht="15" x14ac:dyDescent="0.25">
      <c r="A11" s="667" t="s">
        <v>509</v>
      </c>
      <c r="B11" s="18" t="s">
        <v>645</v>
      </c>
      <c r="C11" s="237">
        <v>8.3495372399999983</v>
      </c>
      <c r="D11" s="442">
        <v>-3.2305998250970669</v>
      </c>
      <c r="E11" s="237">
        <v>6.4662932399999997</v>
      </c>
      <c r="F11" s="442">
        <v>-4.1153964573227242</v>
      </c>
      <c r="G11" s="237" t="s">
        <v>142</v>
      </c>
      <c r="H11" s="442" t="s">
        <v>142</v>
      </c>
    </row>
    <row r="12" spans="1:8" ht="15" x14ac:dyDescent="0.25">
      <c r="A12" s="667" t="s">
        <v>509</v>
      </c>
      <c r="B12" s="18" t="s">
        <v>648</v>
      </c>
      <c r="C12" s="237">
        <v>7.9797079999999987</v>
      </c>
      <c r="D12" s="442">
        <v>-4.4293381701235424</v>
      </c>
      <c r="E12" s="237">
        <v>6.0964640000000001</v>
      </c>
      <c r="F12" s="442">
        <v>-5.7193391371777569</v>
      </c>
      <c r="G12" s="237" t="s">
        <v>142</v>
      </c>
      <c r="H12" s="442" t="s">
        <v>142</v>
      </c>
    </row>
    <row r="13" spans="1:8" ht="15" x14ac:dyDescent="0.25">
      <c r="A13" s="667" t="s">
        <v>509</v>
      </c>
      <c r="B13" s="18" t="s">
        <v>647</v>
      </c>
      <c r="C13" s="237">
        <v>7.7840267999999995</v>
      </c>
      <c r="D13" s="442">
        <v>-2.452235094316725</v>
      </c>
      <c r="E13" s="237">
        <v>5.7697397999999991</v>
      </c>
      <c r="F13" s="442">
        <v>-5.3592410288980794</v>
      </c>
      <c r="G13" s="237" t="s">
        <v>142</v>
      </c>
      <c r="H13" s="442" t="s">
        <v>142</v>
      </c>
    </row>
    <row r="14" spans="1:8" ht="15" x14ac:dyDescent="0.25">
      <c r="A14" s="639">
        <v>2021</v>
      </c>
      <c r="B14" s="558" t="s">
        <v>509</v>
      </c>
      <c r="C14" s="628" t="s">
        <v>509</v>
      </c>
      <c r="D14" s="628" t="s">
        <v>509</v>
      </c>
      <c r="E14" s="628" t="s">
        <v>509</v>
      </c>
      <c r="F14" s="628" t="s">
        <v>509</v>
      </c>
      <c r="G14" s="628" t="s">
        <v>509</v>
      </c>
      <c r="H14" s="628" t="s">
        <v>509</v>
      </c>
    </row>
    <row r="15" spans="1:8" ht="15" x14ac:dyDescent="0.25">
      <c r="A15" s="667" t="s">
        <v>509</v>
      </c>
      <c r="B15" s="18" t="s">
        <v>645</v>
      </c>
      <c r="C15" s="237">
        <v>8.1517022399999988</v>
      </c>
      <c r="D15" s="442">
        <v>4.7234606129567709</v>
      </c>
      <c r="E15" s="237">
        <v>6.1374152400000002</v>
      </c>
      <c r="F15" s="442">
        <v>6.3724787034590564</v>
      </c>
      <c r="G15" s="237" t="s">
        <v>142</v>
      </c>
      <c r="H15" s="442" t="s">
        <v>142</v>
      </c>
    </row>
    <row r="16" spans="1:8" s="1" customFormat="1" ht="15" x14ac:dyDescent="0.25">
      <c r="A16" s="667" t="s">
        <v>509</v>
      </c>
      <c r="B16" s="18" t="s">
        <v>648</v>
      </c>
      <c r="C16" s="237">
        <v>8.3919162799999985</v>
      </c>
      <c r="D16" s="442">
        <v>2.9467960547096692</v>
      </c>
      <c r="E16" s="237">
        <v>6.3776292799999998</v>
      </c>
      <c r="F16" s="442">
        <v>3.9139284308877831</v>
      </c>
      <c r="G16" s="237" t="s">
        <v>142</v>
      </c>
      <c r="H16" s="442" t="s">
        <v>142</v>
      </c>
    </row>
    <row r="17" spans="1:8" s="1" customFormat="1" ht="15" x14ac:dyDescent="0.25">
      <c r="A17" s="667" t="s">
        <v>509</v>
      </c>
      <c r="B17" s="18" t="s">
        <v>647</v>
      </c>
      <c r="C17" s="237">
        <v>8.3238000000000003</v>
      </c>
      <c r="D17" s="442">
        <v>-0.81</v>
      </c>
      <c r="E17" s="237">
        <v>7.1341999999999999</v>
      </c>
      <c r="F17" s="442">
        <v>11.86</v>
      </c>
      <c r="G17" s="237">
        <v>6.7427999999999999</v>
      </c>
      <c r="H17" s="442" t="s">
        <v>142</v>
      </c>
    </row>
    <row r="18" spans="1:8" s="1" customFormat="1" ht="15" x14ac:dyDescent="0.25">
      <c r="A18" s="639">
        <v>2022</v>
      </c>
      <c r="B18" s="558" t="s">
        <v>509</v>
      </c>
      <c r="C18" s="628" t="s">
        <v>509</v>
      </c>
      <c r="D18" s="628" t="s">
        <v>509</v>
      </c>
      <c r="E18" s="628" t="s">
        <v>509</v>
      </c>
      <c r="F18" s="628" t="s">
        <v>509</v>
      </c>
      <c r="G18" s="628" t="s">
        <v>509</v>
      </c>
      <c r="H18" s="628" t="s">
        <v>509</v>
      </c>
    </row>
    <row r="19" spans="1:8" s="1" customFormat="1" ht="15" x14ac:dyDescent="0.25">
      <c r="A19" s="667" t="s">
        <v>509</v>
      </c>
      <c r="B19" s="18" t="s">
        <v>645</v>
      </c>
      <c r="C19" s="237">
        <v>8.7993390099999989</v>
      </c>
      <c r="D19" s="442">
        <v>5.712735698136596</v>
      </c>
      <c r="E19" s="237">
        <v>7.6110379399999983</v>
      </c>
      <c r="F19" s="442">
        <v>6.6834530348602481</v>
      </c>
      <c r="G19" s="237">
        <v>7.2198340499999993</v>
      </c>
      <c r="H19" s="442">
        <v>7.0746595149630291</v>
      </c>
    </row>
    <row r="20" spans="1:8" s="1" customFormat="1" ht="15" x14ac:dyDescent="0.25">
      <c r="A20" s="667" t="s">
        <v>509</v>
      </c>
      <c r="B20" s="18" t="s">
        <v>646</v>
      </c>
      <c r="C20" s="237">
        <v>9.3430694499999998</v>
      </c>
      <c r="D20" s="442">
        <v>6.1792191365974087</v>
      </c>
      <c r="E20" s="237">
        <v>8.154769589999999</v>
      </c>
      <c r="F20" s="442">
        <v>7.1439881693718217</v>
      </c>
      <c r="G20" s="237">
        <v>7.7635644899999985</v>
      </c>
      <c r="H20" s="442">
        <v>7.5310656205456574</v>
      </c>
    </row>
    <row r="21" spans="1:8" s="1" customFormat="1" ht="15" x14ac:dyDescent="0.25">
      <c r="A21" s="667" t="s">
        <v>509</v>
      </c>
      <c r="B21" s="18" t="s">
        <v>648</v>
      </c>
      <c r="C21" s="237">
        <v>9.9683611499999998</v>
      </c>
      <c r="D21" s="442">
        <v>6.692572535677769</v>
      </c>
      <c r="E21" s="237">
        <v>8.780061289999999</v>
      </c>
      <c r="F21" s="442">
        <v>7.6678034014201994</v>
      </c>
      <c r="G21" s="237">
        <v>8.3888561899999985</v>
      </c>
      <c r="H21" s="442">
        <v>8.0541831114485927</v>
      </c>
    </row>
    <row r="22" spans="1:8" s="1" customFormat="1" ht="15" x14ac:dyDescent="0.25">
      <c r="A22" s="667" t="s">
        <v>509</v>
      </c>
      <c r="B22" s="18" t="s">
        <v>647</v>
      </c>
      <c r="C22" s="237">
        <v>9.0315361499999991</v>
      </c>
      <c r="D22" s="442">
        <v>-9.3979841410541258</v>
      </c>
      <c r="E22" s="237">
        <v>8.1181600500000002</v>
      </c>
      <c r="F22" s="442">
        <v>-7.5386858717474725</v>
      </c>
      <c r="G22" s="237">
        <v>7.8286649000000006</v>
      </c>
      <c r="H22" s="442">
        <v>-6.6778029961674434</v>
      </c>
    </row>
    <row r="23" spans="1:8" s="1" customFormat="1" ht="15" x14ac:dyDescent="0.25">
      <c r="A23" s="639">
        <v>2023</v>
      </c>
      <c r="B23" s="558" t="s">
        <v>509</v>
      </c>
      <c r="C23" s="628" t="s">
        <v>509</v>
      </c>
      <c r="D23" s="628" t="s">
        <v>509</v>
      </c>
      <c r="E23" s="628" t="s">
        <v>509</v>
      </c>
      <c r="F23" s="628" t="s">
        <v>509</v>
      </c>
      <c r="G23" s="628" t="s">
        <v>509</v>
      </c>
      <c r="H23" s="628" t="s">
        <v>509</v>
      </c>
    </row>
    <row r="24" spans="1:8" s="1" customFormat="1" ht="15" x14ac:dyDescent="0.25">
      <c r="A24" s="667" t="s">
        <v>509</v>
      </c>
      <c r="B24" s="18" t="s">
        <v>645</v>
      </c>
      <c r="C24" s="237">
        <v>9.7491355500000001</v>
      </c>
      <c r="D24" s="442">
        <v>7.9454855528646817</v>
      </c>
      <c r="E24" s="237">
        <v>8.8357594499999994</v>
      </c>
      <c r="F24" s="442">
        <v>8.839434004506959</v>
      </c>
      <c r="G24" s="237">
        <v>8.5462643000000007</v>
      </c>
      <c r="H24" s="442">
        <v>9.1663062497412557</v>
      </c>
    </row>
    <row r="25" spans="1:8" s="1" customFormat="1" ht="15" x14ac:dyDescent="0.25">
      <c r="A25" s="667" t="s">
        <v>509</v>
      </c>
      <c r="B25" s="18" t="s">
        <v>646</v>
      </c>
      <c r="C25" s="237">
        <v>7.0454401499999992</v>
      </c>
      <c r="D25" s="442">
        <v>-27.732668051784355</v>
      </c>
      <c r="E25" s="237">
        <v>6.1357264500000008</v>
      </c>
      <c r="F25" s="442">
        <v>-30.558018416854917</v>
      </c>
      <c r="G25" s="237">
        <v>5.8467167500000006</v>
      </c>
      <c r="H25" s="442">
        <v>-31.58745687282337</v>
      </c>
    </row>
    <row r="26" spans="1:8" s="1" customFormat="1" ht="15" x14ac:dyDescent="0.25">
      <c r="A26" s="667"/>
      <c r="B26" s="18" t="s">
        <v>648</v>
      </c>
      <c r="C26" s="237">
        <v>6.8701930500000001</v>
      </c>
      <c r="D26" s="442">
        <v>-2.4873832758340741</v>
      </c>
      <c r="E26" s="237">
        <v>5.9604793500000008</v>
      </c>
      <c r="F26" s="442">
        <v>-2.8561752455571088</v>
      </c>
      <c r="G26" s="237">
        <v>5.6714696499999997</v>
      </c>
      <c r="H26" s="442">
        <v>-2.9973591588817921</v>
      </c>
    </row>
    <row r="27" spans="1:8" s="1" customFormat="1" ht="15" x14ac:dyDescent="0.25">
      <c r="A27" s="699" t="s">
        <v>509</v>
      </c>
      <c r="B27" s="440" t="s">
        <v>647</v>
      </c>
      <c r="C27" s="700">
        <v>6.7687525499999994</v>
      </c>
      <c r="D27" s="701">
        <v>-1.4765305612482127</v>
      </c>
      <c r="E27" s="700">
        <v>5.9630581500000011</v>
      </c>
      <c r="F27" s="701">
        <v>4.3264976666687285E-2</v>
      </c>
      <c r="G27" s="700">
        <v>5.6023470999999994</v>
      </c>
      <c r="H27" s="701">
        <v>-1.2187766886842168</v>
      </c>
    </row>
    <row r="28" spans="1:8" s="1" customFormat="1" x14ac:dyDescent="0.2">
      <c r="A28" s="80" t="s">
        <v>258</v>
      </c>
      <c r="H28" s="161" t="s">
        <v>570</v>
      </c>
    </row>
    <row r="29" spans="1:8" s="1" customFormat="1" x14ac:dyDescent="0.2">
      <c r="A29" s="80" t="s">
        <v>688</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0">
        <f>INDICE!A3</f>
        <v>45231</v>
      </c>
      <c r="C3" s="781"/>
      <c r="D3" s="781" t="s">
        <v>115</v>
      </c>
      <c r="E3" s="781"/>
      <c r="F3" s="781" t="s">
        <v>116</v>
      </c>
      <c r="G3" s="781"/>
      <c r="H3" s="781"/>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2">
        <v>152.90239999999997</v>
      </c>
      <c r="C5" s="72">
        <v>-21.474808342993487</v>
      </c>
      <c r="D5" s="71">
        <v>1909.5690599999998</v>
      </c>
      <c r="E5" s="72">
        <v>6.5479930295191497</v>
      </c>
      <c r="F5" s="71">
        <v>2112.5982300000001</v>
      </c>
      <c r="G5" s="72">
        <v>5.0644410200527537</v>
      </c>
      <c r="H5" s="305">
        <v>3.7029578190554449</v>
      </c>
      <c r="I5"/>
    </row>
    <row r="6" spans="1:9" ht="14.25" x14ac:dyDescent="0.2">
      <c r="A6" s="3" t="s">
        <v>48</v>
      </c>
      <c r="B6" s="303">
        <v>481.28455000000116</v>
      </c>
      <c r="C6" s="59">
        <v>5.8264928517550434</v>
      </c>
      <c r="D6" s="58">
        <v>5563.8274299999975</v>
      </c>
      <c r="E6" s="59">
        <v>6.3906987490489957</v>
      </c>
      <c r="F6" s="58">
        <v>6089.3012099999978</v>
      </c>
      <c r="G6" s="59">
        <v>7.1767998421289114</v>
      </c>
      <c r="H6" s="306">
        <v>10.673314598087718</v>
      </c>
      <c r="I6"/>
    </row>
    <row r="7" spans="1:9" ht="14.25" x14ac:dyDescent="0.2">
      <c r="A7" s="3" t="s">
        <v>49</v>
      </c>
      <c r="B7" s="303">
        <v>518.85990000000004</v>
      </c>
      <c r="C7" s="59">
        <v>15.409995500463971</v>
      </c>
      <c r="D7" s="58">
        <v>6097.6418699999995</v>
      </c>
      <c r="E7" s="59">
        <v>12.735696291764635</v>
      </c>
      <c r="F7" s="58">
        <v>6559.856499999999</v>
      </c>
      <c r="G7" s="59">
        <v>13.05108060283219</v>
      </c>
      <c r="H7" s="306">
        <v>11.498102939599963</v>
      </c>
      <c r="I7"/>
    </row>
    <row r="8" spans="1:9" ht="14.25" x14ac:dyDescent="0.2">
      <c r="A8" s="3" t="s">
        <v>122</v>
      </c>
      <c r="B8" s="303">
        <v>2646.1960499999996</v>
      </c>
      <c r="C8" s="59">
        <v>0.530779907990654</v>
      </c>
      <c r="D8" s="58">
        <v>27715.778750000005</v>
      </c>
      <c r="E8" s="59">
        <v>-3.8004179431772096</v>
      </c>
      <c r="F8" s="58">
        <v>30646.268489999995</v>
      </c>
      <c r="G8" s="59">
        <v>-3.0986224714639929</v>
      </c>
      <c r="H8" s="306">
        <v>53.716716183141919</v>
      </c>
      <c r="I8"/>
    </row>
    <row r="9" spans="1:9" ht="14.25" x14ac:dyDescent="0.2">
      <c r="A9" s="3" t="s">
        <v>123</v>
      </c>
      <c r="B9" s="303">
        <v>602.27893999999992</v>
      </c>
      <c r="C9" s="59">
        <v>2.6293841728538774</v>
      </c>
      <c r="D9" s="58">
        <v>6471.2326899999998</v>
      </c>
      <c r="E9" s="59">
        <v>-6.4359212498758405</v>
      </c>
      <c r="F9" s="58">
        <v>7105.0592699999997</v>
      </c>
      <c r="G9" s="73">
        <v>-5.1274875104884368</v>
      </c>
      <c r="H9" s="306">
        <v>12.453733230051448</v>
      </c>
      <c r="I9"/>
    </row>
    <row r="10" spans="1:9" ht="14.25" x14ac:dyDescent="0.2">
      <c r="A10" s="3" t="s">
        <v>595</v>
      </c>
      <c r="B10" s="303">
        <v>468.46699999999998</v>
      </c>
      <c r="C10" s="331">
        <v>57.064546844406294</v>
      </c>
      <c r="D10" s="58">
        <v>4223.4270748146255</v>
      </c>
      <c r="E10" s="331">
        <v>-2.6480134224136083</v>
      </c>
      <c r="F10" s="58">
        <v>4538.5580748146258</v>
      </c>
      <c r="G10" s="59">
        <v>-2.9908597587760566</v>
      </c>
      <c r="H10" s="306">
        <v>7.9551752300635243</v>
      </c>
      <c r="I10"/>
    </row>
    <row r="11" spans="1:9" ht="14.25" x14ac:dyDescent="0.2">
      <c r="A11" s="60" t="s">
        <v>596</v>
      </c>
      <c r="B11" s="61">
        <v>4869.98884</v>
      </c>
      <c r="C11" s="62">
        <v>5.4927376152731613</v>
      </c>
      <c r="D11" s="61">
        <v>51981.476874814623</v>
      </c>
      <c r="E11" s="62">
        <v>-0.98012615545642523</v>
      </c>
      <c r="F11" s="61">
        <v>57051.641774814605</v>
      </c>
      <c r="G11" s="62">
        <v>-0.4137319004129395</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4" priority="6" operator="equal">
      <formula>0</formula>
    </cfRule>
    <cfRule type="cellIs" dxfId="213" priority="7" operator="between">
      <formula>0</formula>
      <formula>0.5</formula>
    </cfRule>
  </conditionalFormatting>
  <conditionalFormatting sqref="E10">
    <cfRule type="cellIs" dxfId="212" priority="8" operator="equal">
      <formula>0</formula>
    </cfRule>
    <cfRule type="cellIs" dxfId="211"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v>2023</v>
      </c>
      <c r="D3" s="145" t="s">
        <v>509</v>
      </c>
      <c r="E3" s="145" t="s">
        <v>509</v>
      </c>
      <c r="F3" s="145" t="s">
        <v>509</v>
      </c>
      <c r="G3" s="145" t="s">
        <v>509</v>
      </c>
      <c r="H3" s="145" t="s">
        <v>509</v>
      </c>
      <c r="I3" s="145" t="s">
        <v>509</v>
      </c>
      <c r="J3" s="145" t="s">
        <v>509</v>
      </c>
      <c r="K3" s="145" t="s">
        <v>509</v>
      </c>
      <c r="L3" s="145" t="s">
        <v>509</v>
      </c>
      <c r="M3" s="145" t="s">
        <v>509</v>
      </c>
    </row>
    <row r="4" spans="1:13" x14ac:dyDescent="0.2">
      <c r="B4" s="537">
        <v>44896</v>
      </c>
      <c r="C4" s="537">
        <v>44927</v>
      </c>
      <c r="D4" s="537">
        <v>44958</v>
      </c>
      <c r="E4" s="537">
        <v>44986</v>
      </c>
      <c r="F4" s="537">
        <v>45017</v>
      </c>
      <c r="G4" s="537">
        <v>45047</v>
      </c>
      <c r="H4" s="537">
        <v>45078</v>
      </c>
      <c r="I4" s="537">
        <v>45108</v>
      </c>
      <c r="J4" s="537">
        <v>45139</v>
      </c>
      <c r="K4" s="537">
        <v>45170</v>
      </c>
      <c r="L4" s="537">
        <v>45200</v>
      </c>
      <c r="M4" s="537">
        <v>45231</v>
      </c>
    </row>
    <row r="5" spans="1:13" x14ac:dyDescent="0.2">
      <c r="A5" s="552" t="s">
        <v>540</v>
      </c>
      <c r="B5" s="539">
        <v>5.5291904761904771</v>
      </c>
      <c r="C5" s="539">
        <v>3.2797142857142854</v>
      </c>
      <c r="D5" s="539">
        <v>2.380052631578947</v>
      </c>
      <c r="E5" s="539">
        <v>2.3057826086956519</v>
      </c>
      <c r="F5" s="539">
        <v>2.162105263157895</v>
      </c>
      <c r="G5" s="539">
        <v>2.1459090909090905</v>
      </c>
      <c r="H5" s="539">
        <v>2.1766666666666659</v>
      </c>
      <c r="I5" s="539">
        <v>2.5537894736842106</v>
      </c>
      <c r="J5" s="539">
        <v>2.5831739130434781</v>
      </c>
      <c r="K5" s="539">
        <v>2.6369500000000001</v>
      </c>
      <c r="L5" s="539">
        <v>2.9874545454545451</v>
      </c>
      <c r="M5" s="539">
        <v>2.7060526315789475</v>
      </c>
    </row>
    <row r="6" spans="1:13" x14ac:dyDescent="0.2">
      <c r="A6" s="18" t="s">
        <v>541</v>
      </c>
      <c r="B6" s="539">
        <v>278.94499999999999</v>
      </c>
      <c r="C6" s="539">
        <v>153.21904761904761</v>
      </c>
      <c r="D6" s="539">
        <v>133.5</v>
      </c>
      <c r="E6" s="539">
        <v>110.19</v>
      </c>
      <c r="F6" s="539">
        <v>100.91944444444445</v>
      </c>
      <c r="G6" s="539">
        <v>71.974000000000004</v>
      </c>
      <c r="H6" s="539">
        <v>79.770454545454555</v>
      </c>
      <c r="I6" s="539">
        <v>71.13095238095238</v>
      </c>
      <c r="J6" s="539">
        <v>83.586363636363629</v>
      </c>
      <c r="K6" s="539">
        <v>92.125238095238103</v>
      </c>
      <c r="L6" s="539">
        <v>104.87045454545454</v>
      </c>
      <c r="M6" s="539">
        <v>105.75681818181819</v>
      </c>
    </row>
    <row r="7" spans="1:13" x14ac:dyDescent="0.2">
      <c r="A7" s="514" t="s">
        <v>542</v>
      </c>
      <c r="B7" s="539">
        <v>117.05850000000001</v>
      </c>
      <c r="C7" s="539">
        <v>62.537142857142854</v>
      </c>
      <c r="D7" s="539">
        <v>53.284500000000001</v>
      </c>
      <c r="E7" s="539">
        <v>44.182173913043478</v>
      </c>
      <c r="F7" s="539">
        <v>42.435555555555545</v>
      </c>
      <c r="G7" s="539">
        <v>31.273500000000002</v>
      </c>
      <c r="H7" s="539">
        <v>32.474090909090918</v>
      </c>
      <c r="I7" s="539">
        <v>29.54190476190476</v>
      </c>
      <c r="J7" s="539">
        <v>33.476818181818189</v>
      </c>
      <c r="K7" s="539">
        <v>36.526666666666664</v>
      </c>
      <c r="L7" s="539">
        <v>43.264545454545448</v>
      </c>
      <c r="M7" s="579">
        <v>43.26909090909092</v>
      </c>
    </row>
    <row r="8" spans="1:13" x14ac:dyDescent="0.2">
      <c r="A8" s="440" t="s">
        <v>543</v>
      </c>
      <c r="B8" s="580">
        <v>100.43096774193546</v>
      </c>
      <c r="C8" s="580">
        <v>60.378064516129037</v>
      </c>
      <c r="D8" s="580">
        <v>51.861071428571428</v>
      </c>
      <c r="E8" s="580">
        <v>43.510000000000005</v>
      </c>
      <c r="F8" s="580">
        <v>37.873333333333335</v>
      </c>
      <c r="G8" s="580">
        <v>28.945806451612899</v>
      </c>
      <c r="H8" s="580">
        <v>31.247333333333327</v>
      </c>
      <c r="I8" s="580">
        <v>29.849999999999994</v>
      </c>
      <c r="J8" s="580">
        <v>34.105161290322577</v>
      </c>
      <c r="K8" s="580">
        <v>37.066000000000003</v>
      </c>
      <c r="L8" s="580">
        <v>43.046451612903233</v>
      </c>
      <c r="M8" s="580">
        <v>38.041666666666657</v>
      </c>
    </row>
    <row r="9" spans="1:13" x14ac:dyDescent="0.2">
      <c r="M9" s="161" t="s">
        <v>544</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27">
        <f>INDICE!A3</f>
        <v>45231</v>
      </c>
      <c r="C3" s="828">
        <v>41671</v>
      </c>
      <c r="D3" s="827">
        <f>DATE(YEAR(B3),MONTH(B3)-1,1)</f>
        <v>45200</v>
      </c>
      <c r="E3" s="828"/>
      <c r="F3" s="827">
        <f>DATE(YEAR(B3)-1,MONTH(B3),1)</f>
        <v>44866</v>
      </c>
      <c r="G3" s="828"/>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7">
        <f>D3</f>
        <v>45200</v>
      </c>
      <c r="I4" s="282">
        <f>F3</f>
        <v>44866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365</v>
      </c>
      <c r="B5" s="236">
        <v>5499.8130000000001</v>
      </c>
      <c r="C5" s="445">
        <v>36.044129738637096</v>
      </c>
      <c r="D5" s="236">
        <v>5865.8810000000003</v>
      </c>
      <c r="E5" s="445">
        <v>37.127043967198169</v>
      </c>
      <c r="F5" s="236">
        <v>5445.3109999999997</v>
      </c>
      <c r="G5" s="445">
        <v>36.978202509729222</v>
      </c>
      <c r="H5" s="629">
        <v>-6.2406312027127759</v>
      </c>
      <c r="I5" s="242">
        <v>1.0008978366892252</v>
      </c>
      <c r="K5" s="241"/>
    </row>
    <row r="6" spans="1:71" s="13" customFormat="1" ht="15" x14ac:dyDescent="0.2">
      <c r="A6" s="16" t="s">
        <v>117</v>
      </c>
      <c r="B6" s="236">
        <v>9758.741</v>
      </c>
      <c r="C6" s="445">
        <v>63.955870261362904</v>
      </c>
      <c r="D6" s="236">
        <v>9933.6020000000008</v>
      </c>
      <c r="E6" s="445">
        <v>62.872956032801838</v>
      </c>
      <c r="F6" s="236">
        <v>9280.4210000000003</v>
      </c>
      <c r="G6" s="445">
        <v>63.021797490270771</v>
      </c>
      <c r="H6" s="242">
        <v>-1.7602980268386106</v>
      </c>
      <c r="I6" s="242">
        <v>5.1540765230370438</v>
      </c>
      <c r="K6" s="241"/>
    </row>
    <row r="7" spans="1:71" s="69" customFormat="1" ht="12.75" x14ac:dyDescent="0.2">
      <c r="A7" s="76" t="s">
        <v>114</v>
      </c>
      <c r="B7" s="77">
        <v>15258.554</v>
      </c>
      <c r="C7" s="78">
        <v>100</v>
      </c>
      <c r="D7" s="77">
        <v>15799.483</v>
      </c>
      <c r="E7" s="78">
        <v>100</v>
      </c>
      <c r="F7" s="77">
        <v>14725.732</v>
      </c>
      <c r="G7" s="78">
        <v>100</v>
      </c>
      <c r="H7" s="78">
        <v>-3.4237132949223725</v>
      </c>
      <c r="I7" s="630">
        <v>3.6183056978084354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3" t="s">
        <v>493</v>
      </c>
      <c r="B9" s="239"/>
      <c r="C9" s="240"/>
      <c r="D9" s="239"/>
      <c r="E9" s="239"/>
      <c r="F9" s="239"/>
      <c r="G9" s="239"/>
      <c r="H9" s="239"/>
      <c r="I9" s="239"/>
      <c r="J9" s="239"/>
      <c r="K9" s="239"/>
      <c r="L9" s="239"/>
    </row>
    <row r="10" spans="1:71" x14ac:dyDescent="0.2">
      <c r="A10" s="444" t="s">
        <v>464</v>
      </c>
    </row>
    <row r="11" spans="1:71" x14ac:dyDescent="0.2">
      <c r="A11" s="443"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27">
        <f>INDICE!A3</f>
        <v>45231</v>
      </c>
      <c r="C3" s="828">
        <v>41671</v>
      </c>
      <c r="D3" s="827">
        <f>DATE(YEAR(B3),MONTH(B3)-1,1)</f>
        <v>45200</v>
      </c>
      <c r="E3" s="828"/>
      <c r="F3" s="827">
        <f>DATE(YEAR(B3)-1,MONTH(B3),1)</f>
        <v>44866</v>
      </c>
      <c r="G3" s="828"/>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45200</v>
      </c>
      <c r="I4" s="282">
        <f>F3</f>
        <v>44866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466</v>
      </c>
      <c r="B5" s="236">
        <v>5621.326</v>
      </c>
      <c r="C5" s="445">
        <v>37.852124301111907</v>
      </c>
      <c r="D5" s="236">
        <v>5619.0450000000001</v>
      </c>
      <c r="E5" s="445">
        <v>36.247153094856486</v>
      </c>
      <c r="F5" s="236">
        <v>5579.5450000000001</v>
      </c>
      <c r="G5" s="445">
        <v>38.836486161206743</v>
      </c>
      <c r="H5" s="764">
        <v>4.0594086717581884E-2</v>
      </c>
      <c r="I5" s="438">
        <v>0.74882450092256536</v>
      </c>
      <c r="K5" s="241"/>
    </row>
    <row r="6" spans="1:71" s="13" customFormat="1" ht="15" x14ac:dyDescent="0.2">
      <c r="A6" s="16" t="s">
        <v>515</v>
      </c>
      <c r="B6" s="236">
        <v>9229.4283600000108</v>
      </c>
      <c r="C6" s="445">
        <v>62.1478756988881</v>
      </c>
      <c r="D6" s="236">
        <v>9882.9862500000145</v>
      </c>
      <c r="E6" s="445">
        <v>63.752846905143514</v>
      </c>
      <c r="F6" s="236">
        <v>8787.215619999999</v>
      </c>
      <c r="G6" s="445">
        <v>61.163513838793257</v>
      </c>
      <c r="H6" s="396">
        <v>-6.6129596203779268</v>
      </c>
      <c r="I6" s="396">
        <v>5.0324557757922852</v>
      </c>
      <c r="K6" s="241"/>
    </row>
    <row r="7" spans="1:71" s="69" customFormat="1" ht="12.75" x14ac:dyDescent="0.2">
      <c r="A7" s="76" t="s">
        <v>114</v>
      </c>
      <c r="B7" s="77">
        <v>14850.75436000001</v>
      </c>
      <c r="C7" s="78">
        <v>100</v>
      </c>
      <c r="D7" s="77">
        <v>15502.031250000015</v>
      </c>
      <c r="E7" s="78">
        <v>100</v>
      </c>
      <c r="F7" s="77">
        <v>14366.760619999999</v>
      </c>
      <c r="G7" s="78">
        <v>100</v>
      </c>
      <c r="H7" s="78">
        <v>-4.2012358219185248</v>
      </c>
      <c r="I7" s="78">
        <v>3.3688439085303759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493</v>
      </c>
    </row>
    <row r="10" spans="1:71" x14ac:dyDescent="0.2">
      <c r="A10" s="443" t="s">
        <v>464</v>
      </c>
    </row>
    <row r="11" spans="1:71" x14ac:dyDescent="0.2">
      <c r="A11" s="429" t="s">
        <v>532</v>
      </c>
    </row>
    <row r="12" spans="1:71" x14ac:dyDescent="0.2">
      <c r="C12" s="1" t="s">
        <v>369</v>
      </c>
    </row>
  </sheetData>
  <mergeCells count="4">
    <mergeCell ref="B3:C3"/>
    <mergeCell ref="D3:E3"/>
    <mergeCell ref="F3:G3"/>
    <mergeCell ref="H3:I3"/>
  </mergeCells>
  <conditionalFormatting sqref="H5">
    <cfRule type="cellIs" dxfId="5" priority="1" operator="between">
      <formula>0</formula>
      <formula>0.5</formula>
    </cfRule>
    <cfRule type="cellIs" dxfId="4"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8" t="s">
        <v>502</v>
      </c>
      <c r="B1" s="818"/>
      <c r="C1" s="818"/>
      <c r="D1" s="818"/>
      <c r="E1" s="818"/>
      <c r="F1" s="818"/>
    </row>
    <row r="2" spans="1:9" x14ac:dyDescent="0.2">
      <c r="A2" s="819"/>
      <c r="B2" s="819"/>
      <c r="C2" s="819"/>
      <c r="D2" s="819"/>
      <c r="E2" s="819"/>
      <c r="F2" s="819"/>
      <c r="I2" s="161" t="s">
        <v>465</v>
      </c>
    </row>
    <row r="3" spans="1:9" x14ac:dyDescent="0.2">
      <c r="A3" s="250"/>
      <c r="B3" s="252"/>
      <c r="C3" s="252"/>
      <c r="D3" s="780">
        <f>INDICE!A3</f>
        <v>45231</v>
      </c>
      <c r="E3" s="780">
        <v>41671</v>
      </c>
      <c r="F3" s="780">
        <f>DATE(YEAR(D3),MONTH(D3)-1,1)</f>
        <v>45200</v>
      </c>
      <c r="G3" s="780"/>
      <c r="H3" s="783">
        <f>DATE(YEAR(D3)-1,MONTH(D3),1)</f>
        <v>44866</v>
      </c>
      <c r="I3" s="783"/>
    </row>
    <row r="4" spans="1:9" x14ac:dyDescent="0.2">
      <c r="A4" s="216"/>
      <c r="B4" s="217"/>
      <c r="C4" s="217"/>
      <c r="D4" s="82" t="s">
        <v>368</v>
      </c>
      <c r="E4" s="184" t="s">
        <v>106</v>
      </c>
      <c r="F4" s="82" t="s">
        <v>368</v>
      </c>
      <c r="G4" s="184" t="s">
        <v>106</v>
      </c>
      <c r="H4" s="82" t="s">
        <v>368</v>
      </c>
      <c r="I4" s="184" t="s">
        <v>106</v>
      </c>
    </row>
    <row r="5" spans="1:9" x14ac:dyDescent="0.2">
      <c r="A5" s="540" t="s">
        <v>367</v>
      </c>
      <c r="B5" s="166"/>
      <c r="C5" s="166"/>
      <c r="D5" s="396">
        <v>102.6030270073809</v>
      </c>
      <c r="E5" s="448">
        <v>100</v>
      </c>
      <c r="F5" s="396">
        <v>106.49481562290318</v>
      </c>
      <c r="G5" s="448">
        <v>100</v>
      </c>
      <c r="H5" s="396">
        <v>108.85516841678162</v>
      </c>
      <c r="I5" s="448">
        <v>100</v>
      </c>
    </row>
    <row r="6" spans="1:9" x14ac:dyDescent="0.2">
      <c r="A6" s="581" t="s">
        <v>462</v>
      </c>
      <c r="B6" s="166"/>
      <c r="C6" s="166"/>
      <c r="D6" s="396">
        <v>63.553725754864679</v>
      </c>
      <c r="E6" s="448">
        <v>61.941375033986915</v>
      </c>
      <c r="F6" s="396">
        <v>67.461814515768282</v>
      </c>
      <c r="G6" s="448">
        <v>63.347510506661408</v>
      </c>
      <c r="H6" s="396">
        <v>66.676837746490293</v>
      </c>
      <c r="I6" s="448">
        <v>61.252799215926878</v>
      </c>
    </row>
    <row r="7" spans="1:9" x14ac:dyDescent="0.2">
      <c r="A7" s="581" t="s">
        <v>463</v>
      </c>
      <c r="B7" s="166"/>
      <c r="C7" s="166"/>
      <c r="D7" s="396">
        <v>39.049301252516216</v>
      </c>
      <c r="E7" s="448">
        <v>38.058624966013085</v>
      </c>
      <c r="F7" s="396">
        <v>39.033001107134865</v>
      </c>
      <c r="G7" s="448">
        <v>36.652489493338571</v>
      </c>
      <c r="H7" s="396">
        <v>42.178330670291331</v>
      </c>
      <c r="I7" s="448">
        <v>38.747200784073129</v>
      </c>
    </row>
    <row r="8" spans="1:9" x14ac:dyDescent="0.2">
      <c r="A8" s="541" t="s">
        <v>602</v>
      </c>
      <c r="B8" s="249"/>
      <c r="C8" s="249"/>
      <c r="D8" s="441">
        <v>90</v>
      </c>
      <c r="E8" s="449"/>
      <c r="F8" s="441">
        <v>90</v>
      </c>
      <c r="G8" s="449"/>
      <c r="H8" s="441">
        <v>90</v>
      </c>
      <c r="I8" s="449"/>
    </row>
    <row r="9" spans="1:9" x14ac:dyDescent="0.2">
      <c r="B9" s="133"/>
      <c r="C9" s="133"/>
      <c r="D9" s="133"/>
      <c r="E9" s="221"/>
      <c r="I9" s="161" t="s">
        <v>220</v>
      </c>
    </row>
    <row r="10" spans="1:9" x14ac:dyDescent="0.2">
      <c r="A10" s="403" t="s">
        <v>575</v>
      </c>
      <c r="B10" s="247"/>
      <c r="C10" s="247"/>
      <c r="D10" s="247"/>
      <c r="E10" s="247"/>
      <c r="F10" s="247"/>
      <c r="G10" s="247"/>
      <c r="H10" s="247"/>
      <c r="I10" s="247"/>
    </row>
    <row r="11" spans="1:9" x14ac:dyDescent="0.2">
      <c r="A11" s="403" t="s">
        <v>553</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8" t="s">
        <v>466</v>
      </c>
      <c r="B1" s="818"/>
      <c r="C1" s="818"/>
      <c r="D1" s="818"/>
      <c r="E1" s="251"/>
      <c r="F1" s="1"/>
      <c r="G1" s="1"/>
      <c r="H1" s="1"/>
      <c r="I1" s="1"/>
    </row>
    <row r="2" spans="1:40" ht="15" x14ac:dyDescent="0.2">
      <c r="A2" s="818"/>
      <c r="B2" s="818"/>
      <c r="C2" s="818"/>
      <c r="D2" s="818"/>
      <c r="E2" s="251"/>
      <c r="F2" s="1"/>
      <c r="G2" s="209"/>
      <c r="H2" s="246"/>
      <c r="I2" s="245" t="s">
        <v>151</v>
      </c>
    </row>
    <row r="3" spans="1:40" x14ac:dyDescent="0.2">
      <c r="A3" s="250"/>
      <c r="B3" s="827">
        <f>INDICE!A3</f>
        <v>45231</v>
      </c>
      <c r="C3" s="828">
        <v>41671</v>
      </c>
      <c r="D3" s="827">
        <f>DATE(YEAR(B3),MONTH(B3)-1,1)</f>
        <v>45200</v>
      </c>
      <c r="E3" s="828"/>
      <c r="F3" s="827">
        <f>DATE(YEAR(B3)-1,MONTH(B3),1)</f>
        <v>44866</v>
      </c>
      <c r="G3" s="828"/>
      <c r="H3" s="773" t="s">
        <v>421</v>
      </c>
      <c r="I3" s="773"/>
    </row>
    <row r="4" spans="1:40" x14ac:dyDescent="0.2">
      <c r="A4" s="216"/>
      <c r="B4" s="184" t="s">
        <v>47</v>
      </c>
      <c r="C4" s="184" t="s">
        <v>106</v>
      </c>
      <c r="D4" s="184" t="s">
        <v>47</v>
      </c>
      <c r="E4" s="184" t="s">
        <v>106</v>
      </c>
      <c r="F4" s="184" t="s">
        <v>47</v>
      </c>
      <c r="G4" s="184" t="s">
        <v>106</v>
      </c>
      <c r="H4" s="683">
        <f>D3</f>
        <v>45200</v>
      </c>
      <c r="I4" s="683">
        <f>F3</f>
        <v>44866</v>
      </c>
    </row>
    <row r="5" spans="1:40" x14ac:dyDescent="0.2">
      <c r="A5" s="540" t="s">
        <v>48</v>
      </c>
      <c r="B5" s="235">
        <v>497.77800000000002</v>
      </c>
      <c r="C5" s="242">
        <v>8.8551704704548353</v>
      </c>
      <c r="D5" s="235">
        <v>497.77800000000002</v>
      </c>
      <c r="E5" s="242">
        <v>8.8587651460346031</v>
      </c>
      <c r="F5" s="235">
        <v>441.37799999999999</v>
      </c>
      <c r="G5" s="242">
        <v>7.9106450436370697</v>
      </c>
      <c r="H5" s="438">
        <v>0</v>
      </c>
      <c r="I5" s="396">
        <v>12.778162935171222</v>
      </c>
    </row>
    <row r="6" spans="1:40" x14ac:dyDescent="0.2">
      <c r="A6" s="581" t="s">
        <v>49</v>
      </c>
      <c r="B6" s="235">
        <v>333.65899999999999</v>
      </c>
      <c r="C6" s="242">
        <v>5.9355924207206625</v>
      </c>
      <c r="D6" s="235">
        <v>333.65899999999999</v>
      </c>
      <c r="E6" s="242">
        <v>5.9380019202551324</v>
      </c>
      <c r="F6" s="235">
        <v>333.65899999999999</v>
      </c>
      <c r="G6" s="242">
        <v>5.9800395910419217</v>
      </c>
      <c r="H6" s="438">
        <v>0</v>
      </c>
      <c r="I6" s="396">
        <v>0</v>
      </c>
    </row>
    <row r="7" spans="1:40" x14ac:dyDescent="0.2">
      <c r="A7" s="581" t="s">
        <v>122</v>
      </c>
      <c r="B7" s="235">
        <v>3163.797</v>
      </c>
      <c r="C7" s="242">
        <v>56.282040927709943</v>
      </c>
      <c r="D7" s="235">
        <v>3161.5160000000001</v>
      </c>
      <c r="E7" s="242">
        <v>56.264294021492979</v>
      </c>
      <c r="F7" s="235">
        <v>3178.4160000000002</v>
      </c>
      <c r="G7" s="242">
        <v>56.965505251772321</v>
      </c>
      <c r="H7" s="396">
        <v>7.2148931082428466E-2</v>
      </c>
      <c r="I7" s="396">
        <v>-0.45994608635245171</v>
      </c>
    </row>
    <row r="8" spans="1:40" x14ac:dyDescent="0.2">
      <c r="A8" s="581" t="s">
        <v>123</v>
      </c>
      <c r="B8" s="235">
        <v>35</v>
      </c>
      <c r="C8" s="242">
        <v>0.62262889574452718</v>
      </c>
      <c r="D8" s="235">
        <v>35</v>
      </c>
      <c r="E8" s="242">
        <v>0.62288164625839437</v>
      </c>
      <c r="F8" s="235">
        <v>35</v>
      </c>
      <c r="G8" s="242">
        <v>0.6272912934656858</v>
      </c>
      <c r="H8" s="430">
        <v>0</v>
      </c>
      <c r="I8" s="396">
        <v>0</v>
      </c>
    </row>
    <row r="9" spans="1:40" x14ac:dyDescent="0.2">
      <c r="A9" s="541" t="s">
        <v>366</v>
      </c>
      <c r="B9" s="441">
        <v>1591.0920000000001</v>
      </c>
      <c r="C9" s="446">
        <v>28.304567285370037</v>
      </c>
      <c r="D9" s="441">
        <v>1591.0920000000001</v>
      </c>
      <c r="E9" s="446">
        <v>28.316057265958893</v>
      </c>
      <c r="F9" s="441">
        <v>1591.0920000000001</v>
      </c>
      <c r="G9" s="446">
        <v>28.516518820083004</v>
      </c>
      <c r="H9" s="430">
        <v>0</v>
      </c>
      <c r="I9" s="396">
        <v>0</v>
      </c>
    </row>
    <row r="10" spans="1:40" s="69" customFormat="1" x14ac:dyDescent="0.2">
      <c r="A10" s="76" t="s">
        <v>114</v>
      </c>
      <c r="B10" s="77">
        <v>5621.326</v>
      </c>
      <c r="C10" s="248">
        <v>100</v>
      </c>
      <c r="D10" s="77">
        <v>5619.0450000000001</v>
      </c>
      <c r="E10" s="248">
        <v>100</v>
      </c>
      <c r="F10" s="77">
        <v>5579.5450000000001</v>
      </c>
      <c r="G10" s="248">
        <v>100</v>
      </c>
      <c r="H10" s="630">
        <v>4.0594086717581884E-2</v>
      </c>
      <c r="I10" s="78">
        <v>0.74882450092256536</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4" t="s">
        <v>493</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464</v>
      </c>
      <c r="B13" s="247"/>
      <c r="C13" s="247"/>
      <c r="D13" s="247"/>
      <c r="E13" s="247"/>
      <c r="F13" s="247"/>
      <c r="G13" s="247"/>
      <c r="H13" s="247"/>
      <c r="I13" s="247"/>
    </row>
    <row r="14" spans="1:40" x14ac:dyDescent="0.2">
      <c r="A14" s="429" t="s">
        <v>531</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18" t="s">
        <v>40</v>
      </c>
      <c r="B1" s="818"/>
      <c r="C1" s="818"/>
      <c r="D1" s="11"/>
      <c r="E1" s="11"/>
      <c r="F1" s="11"/>
      <c r="G1" s="11"/>
      <c r="H1" s="11"/>
      <c r="I1" s="11"/>
      <c r="J1" s="11"/>
      <c r="K1" s="11"/>
      <c r="L1" s="11"/>
    </row>
    <row r="2" spans="1:47" x14ac:dyDescent="0.2">
      <c r="A2" s="818"/>
      <c r="B2" s="818"/>
      <c r="C2" s="818"/>
      <c r="D2" s="256"/>
      <c r="E2" s="11"/>
      <c r="F2" s="11"/>
      <c r="H2" s="11"/>
      <c r="I2" s="11"/>
      <c r="J2" s="11"/>
      <c r="K2" s="11"/>
    </row>
    <row r="3" spans="1:47" x14ac:dyDescent="0.2">
      <c r="A3" s="255"/>
      <c r="B3" s="11"/>
      <c r="C3" s="11"/>
      <c r="D3" s="11"/>
      <c r="E3" s="11"/>
      <c r="F3" s="11"/>
      <c r="G3" s="11"/>
      <c r="H3" s="223"/>
      <c r="I3" s="245" t="s">
        <v>495</v>
      </c>
      <c r="J3" s="11"/>
      <c r="K3" s="11"/>
      <c r="L3" s="11"/>
    </row>
    <row r="4" spans="1:47" x14ac:dyDescent="0.2">
      <c r="A4" s="11"/>
      <c r="B4" s="827">
        <f>INDICE!A3</f>
        <v>45231</v>
      </c>
      <c r="C4" s="828">
        <v>41671</v>
      </c>
      <c r="D4" s="827">
        <f>DATE(YEAR(B4),MONTH(B4)-1,1)</f>
        <v>45200</v>
      </c>
      <c r="E4" s="828"/>
      <c r="F4" s="827">
        <f>DATE(YEAR(B4)-1,MONTH(B4),1)</f>
        <v>44866</v>
      </c>
      <c r="G4" s="828"/>
      <c r="H4" s="773" t="s">
        <v>421</v>
      </c>
      <c r="I4" s="773"/>
      <c r="J4" s="11"/>
      <c r="K4" s="11"/>
      <c r="L4" s="11"/>
    </row>
    <row r="5" spans="1:47" x14ac:dyDescent="0.2">
      <c r="A5" s="255"/>
      <c r="B5" s="184" t="s">
        <v>54</v>
      </c>
      <c r="C5" s="184" t="s">
        <v>106</v>
      </c>
      <c r="D5" s="184" t="s">
        <v>54</v>
      </c>
      <c r="E5" s="184" t="s">
        <v>106</v>
      </c>
      <c r="F5" s="184" t="s">
        <v>54</v>
      </c>
      <c r="G5" s="184" t="s">
        <v>106</v>
      </c>
      <c r="H5" s="282">
        <f>D4</f>
        <v>45200</v>
      </c>
      <c r="I5" s="282">
        <f>F4</f>
        <v>44866</v>
      </c>
      <c r="J5" s="11"/>
      <c r="K5" s="11"/>
      <c r="L5" s="11"/>
    </row>
    <row r="6" spans="1:47" ht="15" customHeight="1" x14ac:dyDescent="0.2">
      <c r="A6" s="11" t="s">
        <v>371</v>
      </c>
      <c r="B6" s="225">
        <v>19088.097879999998</v>
      </c>
      <c r="C6" s="224">
        <v>35.893964273339478</v>
      </c>
      <c r="D6" s="225">
        <v>18635.76713</v>
      </c>
      <c r="E6" s="224">
        <v>35.168026867458238</v>
      </c>
      <c r="F6" s="225">
        <v>17038.979639999998</v>
      </c>
      <c r="G6" s="224">
        <v>33.303138035135774</v>
      </c>
      <c r="H6" s="224">
        <v>2.427218299330602</v>
      </c>
      <c r="I6" s="224">
        <v>12.026061908012235</v>
      </c>
      <c r="J6" s="11"/>
      <c r="K6" s="11"/>
      <c r="L6" s="11"/>
    </row>
    <row r="7" spans="1:47" x14ac:dyDescent="0.2">
      <c r="A7" s="254" t="s">
        <v>370</v>
      </c>
      <c r="B7" s="225">
        <v>34091.031999999999</v>
      </c>
      <c r="C7" s="224">
        <v>64.106035726660522</v>
      </c>
      <c r="D7" s="225">
        <v>34354.885999999999</v>
      </c>
      <c r="E7" s="224">
        <v>64.831973132541762</v>
      </c>
      <c r="F7" s="225">
        <v>34124.305999999997</v>
      </c>
      <c r="G7" s="224">
        <v>66.696861964864226</v>
      </c>
      <c r="H7" s="707">
        <v>-0.76802467049373813</v>
      </c>
      <c r="I7" s="657">
        <v>-9.7508210130332368E-2</v>
      </c>
      <c r="J7" s="11"/>
      <c r="K7" s="11"/>
      <c r="L7" s="11"/>
    </row>
    <row r="8" spans="1:47" x14ac:dyDescent="0.2">
      <c r="A8" s="173" t="s">
        <v>114</v>
      </c>
      <c r="B8" s="174">
        <v>53179.129879999993</v>
      </c>
      <c r="C8" s="175">
        <v>100</v>
      </c>
      <c r="D8" s="174">
        <v>52990.653129999999</v>
      </c>
      <c r="E8" s="175">
        <v>100</v>
      </c>
      <c r="F8" s="174">
        <v>51163.285639999995</v>
      </c>
      <c r="G8" s="175">
        <v>100</v>
      </c>
      <c r="H8" s="78">
        <v>0.35567923561464954</v>
      </c>
      <c r="I8" s="78">
        <v>3.9400210811011527</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4" t="s">
        <v>493</v>
      </c>
      <c r="B10" s="239"/>
      <c r="C10" s="240"/>
      <c r="D10" s="239"/>
      <c r="E10" s="239"/>
      <c r="F10" s="239"/>
      <c r="G10" s="239"/>
      <c r="H10" s="11"/>
      <c r="I10" s="11"/>
      <c r="J10" s="11"/>
      <c r="K10" s="11"/>
      <c r="L10" s="11"/>
    </row>
    <row r="11" spans="1:47" x14ac:dyDescent="0.2">
      <c r="A11" s="133" t="s">
        <v>494</v>
      </c>
      <c r="B11" s="11"/>
      <c r="C11" s="253"/>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1"/>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369</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9" t="s">
        <v>1</v>
      </c>
      <c r="B1" s="829"/>
      <c r="C1" s="829"/>
      <c r="D1" s="829"/>
      <c r="E1" s="257"/>
      <c r="F1" s="257"/>
      <c r="G1" s="258"/>
    </row>
    <row r="2" spans="1:7" x14ac:dyDescent="0.2">
      <c r="A2" s="829"/>
      <c r="B2" s="829"/>
      <c r="C2" s="829"/>
      <c r="D2" s="829"/>
      <c r="E2" s="258"/>
      <c r="F2" s="258"/>
      <c r="G2" s="258"/>
    </row>
    <row r="3" spans="1:7" x14ac:dyDescent="0.2">
      <c r="A3" s="402"/>
      <c r="B3" s="402"/>
      <c r="C3" s="402"/>
      <c r="D3" s="258"/>
      <c r="E3" s="258"/>
      <c r="F3" s="258"/>
      <c r="G3" s="258"/>
    </row>
    <row r="4" spans="1:7" x14ac:dyDescent="0.2">
      <c r="A4" s="257" t="s">
        <v>372</v>
      </c>
      <c r="B4" s="258"/>
      <c r="C4" s="258"/>
      <c r="D4" s="258"/>
      <c r="E4" s="258"/>
      <c r="F4" s="258"/>
      <c r="G4" s="258"/>
    </row>
    <row r="5" spans="1:7" x14ac:dyDescent="0.2">
      <c r="A5" s="259"/>
      <c r="B5" s="259" t="s">
        <v>373</v>
      </c>
      <c r="C5" s="259" t="s">
        <v>374</v>
      </c>
      <c r="D5" s="259" t="s">
        <v>375</v>
      </c>
      <c r="E5" s="259" t="s">
        <v>376</v>
      </c>
      <c r="F5" s="259" t="s">
        <v>54</v>
      </c>
      <c r="G5" s="258"/>
    </row>
    <row r="6" spans="1:7" x14ac:dyDescent="0.2">
      <c r="A6" s="260" t="s">
        <v>373</v>
      </c>
      <c r="B6" s="261">
        <v>1</v>
      </c>
      <c r="C6" s="261">
        <v>238.8</v>
      </c>
      <c r="D6" s="261">
        <v>0.23880000000000001</v>
      </c>
      <c r="E6" s="262" t="s">
        <v>377</v>
      </c>
      <c r="F6" s="262">
        <v>0.27779999999999999</v>
      </c>
      <c r="G6" s="258"/>
    </row>
    <row r="7" spans="1:7" x14ac:dyDescent="0.2">
      <c r="A7" s="257" t="s">
        <v>374</v>
      </c>
      <c r="B7" s="263" t="s">
        <v>378</v>
      </c>
      <c r="C7" s="258">
        <v>1</v>
      </c>
      <c r="D7" s="264" t="s">
        <v>379</v>
      </c>
      <c r="E7" s="264" t="s">
        <v>380</v>
      </c>
      <c r="F7" s="263" t="s">
        <v>381</v>
      </c>
      <c r="G7" s="258"/>
    </row>
    <row r="8" spans="1:7" x14ac:dyDescent="0.2">
      <c r="A8" s="257" t="s">
        <v>375</v>
      </c>
      <c r="B8" s="263">
        <v>4.1867999999999999</v>
      </c>
      <c r="C8" s="264" t="s">
        <v>382</v>
      </c>
      <c r="D8" s="258">
        <v>1</v>
      </c>
      <c r="E8" s="264" t="s">
        <v>383</v>
      </c>
      <c r="F8" s="263">
        <v>1.163</v>
      </c>
      <c r="G8" s="258"/>
    </row>
    <row r="9" spans="1:7" x14ac:dyDescent="0.2">
      <c r="A9" s="257" t="s">
        <v>376</v>
      </c>
      <c r="B9" s="263" t="s">
        <v>384</v>
      </c>
      <c r="C9" s="264" t="s">
        <v>385</v>
      </c>
      <c r="D9" s="264" t="s">
        <v>386</v>
      </c>
      <c r="E9" s="263">
        <v>1</v>
      </c>
      <c r="F9" s="265">
        <v>11630</v>
      </c>
      <c r="G9" s="258"/>
    </row>
    <row r="10" spans="1:7" x14ac:dyDescent="0.2">
      <c r="A10" s="266" t="s">
        <v>54</v>
      </c>
      <c r="B10" s="267">
        <v>3.6</v>
      </c>
      <c r="C10" s="267">
        <v>860</v>
      </c>
      <c r="D10" s="267">
        <v>0.86</v>
      </c>
      <c r="E10" s="268" t="s">
        <v>387</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388</v>
      </c>
      <c r="B13" s="258"/>
      <c r="C13" s="258"/>
      <c r="D13" s="258"/>
      <c r="E13" s="258"/>
      <c r="F13" s="258"/>
      <c r="G13" s="258"/>
    </row>
    <row r="14" spans="1:7" x14ac:dyDescent="0.2">
      <c r="A14" s="259"/>
      <c r="B14" s="269" t="s">
        <v>389</v>
      </c>
      <c r="C14" s="259" t="s">
        <v>390</v>
      </c>
      <c r="D14" s="259" t="s">
        <v>391</v>
      </c>
      <c r="E14" s="259" t="s">
        <v>392</v>
      </c>
      <c r="F14" s="259" t="s">
        <v>393</v>
      </c>
      <c r="G14" s="258"/>
    </row>
    <row r="15" spans="1:7" x14ac:dyDescent="0.2">
      <c r="A15" s="260" t="s">
        <v>389</v>
      </c>
      <c r="B15" s="261">
        <v>1</v>
      </c>
      <c r="C15" s="261">
        <v>2.3810000000000001E-2</v>
      </c>
      <c r="D15" s="261">
        <v>0.13370000000000001</v>
      </c>
      <c r="E15" s="261">
        <v>3.7850000000000001</v>
      </c>
      <c r="F15" s="261">
        <v>3.8E-3</v>
      </c>
      <c r="G15" s="258"/>
    </row>
    <row r="16" spans="1:7" x14ac:dyDescent="0.2">
      <c r="A16" s="257" t="s">
        <v>390</v>
      </c>
      <c r="B16" s="258">
        <v>42</v>
      </c>
      <c r="C16" s="258">
        <v>1</v>
      </c>
      <c r="D16" s="258">
        <v>5.6150000000000002</v>
      </c>
      <c r="E16" s="258">
        <v>159</v>
      </c>
      <c r="F16" s="258">
        <v>0.159</v>
      </c>
      <c r="G16" s="258"/>
    </row>
    <row r="17" spans="1:7" x14ac:dyDescent="0.2">
      <c r="A17" s="257" t="s">
        <v>391</v>
      </c>
      <c r="B17" s="258">
        <v>7.48</v>
      </c>
      <c r="C17" s="258">
        <v>0.17810000000000001</v>
      </c>
      <c r="D17" s="258">
        <v>1</v>
      </c>
      <c r="E17" s="258">
        <v>28.3</v>
      </c>
      <c r="F17" s="258">
        <v>2.8299999999999999E-2</v>
      </c>
      <c r="G17" s="258"/>
    </row>
    <row r="18" spans="1:7" x14ac:dyDescent="0.2">
      <c r="A18" s="257" t="s">
        <v>392</v>
      </c>
      <c r="B18" s="258">
        <v>0.26419999999999999</v>
      </c>
      <c r="C18" s="258">
        <v>6.3E-3</v>
      </c>
      <c r="D18" s="258">
        <v>3.5299999999999998E-2</v>
      </c>
      <c r="E18" s="258">
        <v>1</v>
      </c>
      <c r="F18" s="258">
        <v>1E-3</v>
      </c>
      <c r="G18" s="258"/>
    </row>
    <row r="19" spans="1:7" x14ac:dyDescent="0.2">
      <c r="A19" s="266" t="s">
        <v>393</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394</v>
      </c>
      <c r="B22" s="258"/>
      <c r="C22" s="258"/>
      <c r="D22" s="258"/>
      <c r="E22" s="258"/>
      <c r="F22" s="258"/>
      <c r="G22" s="258"/>
    </row>
    <row r="23" spans="1:7" x14ac:dyDescent="0.2">
      <c r="A23" s="271" t="s">
        <v>268</v>
      </c>
      <c r="B23" s="271"/>
      <c r="C23" s="271"/>
      <c r="D23" s="271"/>
      <c r="E23" s="271"/>
      <c r="F23" s="271"/>
      <c r="G23" s="258"/>
    </row>
    <row r="24" spans="1:7" x14ac:dyDescent="0.2">
      <c r="A24" s="830" t="s">
        <v>395</v>
      </c>
      <c r="B24" s="830"/>
      <c r="C24" s="830"/>
      <c r="D24" s="831" t="s">
        <v>396</v>
      </c>
      <c r="E24" s="831"/>
      <c r="F24" s="831"/>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397</v>
      </c>
      <c r="B27" s="258"/>
      <c r="C27" s="6"/>
      <c r="D27" s="257" t="s">
        <v>398</v>
      </c>
      <c r="E27" s="258"/>
      <c r="F27" s="258"/>
      <c r="G27" s="258"/>
    </row>
    <row r="28" spans="1:7" x14ac:dyDescent="0.2">
      <c r="A28" s="269" t="s">
        <v>268</v>
      </c>
      <c r="B28" s="259" t="s">
        <v>400</v>
      </c>
      <c r="C28" s="3"/>
      <c r="D28" s="260" t="s">
        <v>109</v>
      </c>
      <c r="E28" s="261"/>
      <c r="F28" s="262" t="s">
        <v>401</v>
      </c>
      <c r="G28" s="258"/>
    </row>
    <row r="29" spans="1:7" x14ac:dyDescent="0.2">
      <c r="A29" s="272" t="s">
        <v>554</v>
      </c>
      <c r="B29" s="273" t="s">
        <v>405</v>
      </c>
      <c r="C29" s="3"/>
      <c r="D29" s="266" t="s">
        <v>366</v>
      </c>
      <c r="E29" s="267"/>
      <c r="F29" s="268" t="s">
        <v>406</v>
      </c>
      <c r="G29" s="258"/>
    </row>
    <row r="30" spans="1:7" x14ac:dyDescent="0.2">
      <c r="A30" s="6" t="s">
        <v>637</v>
      </c>
      <c r="B30" s="693" t="s">
        <v>407</v>
      </c>
      <c r="C30" s="3"/>
      <c r="D30" s="257"/>
      <c r="E30" s="258"/>
      <c r="F30" s="263"/>
      <c r="G30" s="258"/>
    </row>
    <row r="31" spans="1:7" x14ac:dyDescent="0.2">
      <c r="A31" s="6" t="s">
        <v>638</v>
      </c>
      <c r="B31" s="693" t="s">
        <v>639</v>
      </c>
      <c r="C31" s="3"/>
      <c r="D31" s="257"/>
      <c r="E31" s="258"/>
      <c r="F31" s="263"/>
      <c r="G31" s="258"/>
    </row>
    <row r="32" spans="1:7" x14ac:dyDescent="0.2">
      <c r="A32" s="65" t="s">
        <v>636</v>
      </c>
      <c r="B32" s="274" t="s">
        <v>640</v>
      </c>
      <c r="C32" s="258"/>
      <c r="D32" s="258"/>
      <c r="E32" s="258"/>
      <c r="F32" s="258"/>
      <c r="G32" s="258"/>
    </row>
    <row r="33" spans="1:7" x14ac:dyDescent="0.2">
      <c r="A33" s="258" t="s">
        <v>634</v>
      </c>
      <c r="B33" s="693"/>
      <c r="C33" s="258"/>
      <c r="D33" s="258"/>
      <c r="E33" s="258"/>
      <c r="F33" s="258"/>
      <c r="G33" s="258"/>
    </row>
    <row r="34" spans="1:7" x14ac:dyDescent="0.2">
      <c r="A34" s="258" t="s">
        <v>635</v>
      </c>
      <c r="B34" s="258"/>
      <c r="C34" s="258"/>
      <c r="D34" s="258"/>
      <c r="E34" s="258"/>
      <c r="F34" s="258"/>
      <c r="G34" s="258"/>
    </row>
    <row r="35" spans="1:7" x14ac:dyDescent="0.2">
      <c r="A35" s="258"/>
      <c r="B35" s="258"/>
      <c r="C35" s="258"/>
      <c r="D35" s="258"/>
      <c r="E35" s="258"/>
      <c r="F35" s="258"/>
      <c r="G35" s="258"/>
    </row>
    <row r="36" spans="1:7" x14ac:dyDescent="0.2">
      <c r="A36" s="257" t="s">
        <v>399</v>
      </c>
      <c r="B36" s="258"/>
      <c r="C36" s="258"/>
      <c r="D36" s="258"/>
      <c r="E36" s="257" t="s">
        <v>408</v>
      </c>
      <c r="F36" s="258"/>
      <c r="G36" s="258"/>
    </row>
    <row r="37" spans="1:7" x14ac:dyDescent="0.2">
      <c r="A37" s="271" t="s">
        <v>402</v>
      </c>
      <c r="B37" s="271" t="s">
        <v>403</v>
      </c>
      <c r="C37" s="271" t="s">
        <v>404</v>
      </c>
      <c r="D37" s="258"/>
      <c r="E37" s="259"/>
      <c r="F37" s="259" t="s">
        <v>409</v>
      </c>
      <c r="G37" s="258"/>
    </row>
    <row r="38" spans="1:7" x14ac:dyDescent="0.2">
      <c r="A38" s="1"/>
      <c r="B38" s="1"/>
      <c r="C38" s="1"/>
      <c r="D38" s="1"/>
      <c r="E38" s="260" t="s">
        <v>410</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6" t="s">
        <v>411</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412</v>
      </c>
      <c r="F44" s="276">
        <v>8</v>
      </c>
      <c r="G44" s="258"/>
    </row>
    <row r="45" spans="1:7" x14ac:dyDescent="0.2">
      <c r="A45" s="258"/>
      <c r="B45" s="258"/>
      <c r="C45" s="258"/>
      <c r="D45" s="258"/>
      <c r="E45" s="258"/>
      <c r="F45" s="258"/>
      <c r="G45" s="258"/>
    </row>
    <row r="46" spans="1:7" ht="15" x14ac:dyDescent="0.25">
      <c r="A46" s="277" t="s">
        <v>564</v>
      </c>
      <c r="B46" s="258"/>
      <c r="C46" s="258"/>
      <c r="D46" s="258"/>
      <c r="E46" s="258"/>
      <c r="F46" s="258"/>
      <c r="G46" s="258"/>
    </row>
    <row r="47" spans="1:7" x14ac:dyDescent="0.2">
      <c r="A47" s="1" t="s">
        <v>565</v>
      </c>
      <c r="B47" s="258"/>
      <c r="C47" s="258"/>
      <c r="D47" s="258"/>
      <c r="E47" s="258"/>
      <c r="F47" s="258"/>
      <c r="G47" s="258"/>
    </row>
    <row r="48" spans="1:7" x14ac:dyDescent="0.2">
      <c r="A48" s="258"/>
      <c r="B48" s="258"/>
      <c r="C48" s="258"/>
      <c r="D48" s="258"/>
      <c r="E48" s="258"/>
      <c r="F48" s="258"/>
      <c r="G48" s="258"/>
    </row>
    <row r="49" spans="1:200" ht="15" x14ac:dyDescent="0.25">
      <c r="A49" s="277" t="s">
        <v>413</v>
      </c>
      <c r="B49" s="1"/>
      <c r="C49" s="1"/>
      <c r="D49" s="1"/>
      <c r="E49" s="1"/>
      <c r="F49" s="1"/>
      <c r="G49" s="1"/>
    </row>
    <row r="50" spans="1:200" ht="14.25" customHeight="1" x14ac:dyDescent="0.2">
      <c r="A50" s="832" t="s">
        <v>593</v>
      </c>
      <c r="B50" s="832"/>
      <c r="C50" s="832"/>
      <c r="D50" s="832"/>
      <c r="E50" s="832"/>
      <c r="F50" s="832"/>
      <c r="G50" s="832"/>
    </row>
    <row r="51" spans="1:200" x14ac:dyDescent="0.2">
      <c r="A51" s="832"/>
      <c r="B51" s="832"/>
      <c r="C51" s="832"/>
      <c r="D51" s="832"/>
      <c r="E51" s="832"/>
      <c r="F51" s="832"/>
      <c r="G51" s="832"/>
    </row>
    <row r="52" spans="1:200" x14ac:dyDescent="0.2">
      <c r="A52" s="832"/>
      <c r="B52" s="832"/>
      <c r="C52" s="832"/>
      <c r="D52" s="832"/>
      <c r="E52" s="832"/>
      <c r="F52" s="832"/>
      <c r="G52" s="832"/>
    </row>
    <row r="53" spans="1:200" ht="15" x14ac:dyDescent="0.25">
      <c r="A53" s="277" t="s">
        <v>414</v>
      </c>
      <c r="B53" s="1"/>
      <c r="C53" s="1"/>
      <c r="D53" s="1"/>
      <c r="E53" s="1"/>
      <c r="F53" s="1"/>
      <c r="G53" s="1"/>
    </row>
    <row r="54" spans="1:200" x14ac:dyDescent="0.2">
      <c r="A54" s="1" t="s">
        <v>559</v>
      </c>
      <c r="B54" s="1"/>
      <c r="C54" s="1"/>
      <c r="D54" s="1"/>
      <c r="E54" s="1"/>
      <c r="F54" s="1"/>
      <c r="G54" s="1"/>
    </row>
    <row r="55" spans="1:200" x14ac:dyDescent="0.2">
      <c r="A55" s="1" t="s">
        <v>651</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7" t="s">
        <v>415</v>
      </c>
      <c r="B58" s="1"/>
      <c r="C58" s="1"/>
      <c r="D58" s="1"/>
      <c r="E58" s="1"/>
      <c r="F58" s="1"/>
      <c r="G58" s="1"/>
    </row>
    <row r="59" spans="1:200" ht="14.25" customHeight="1" x14ac:dyDescent="0.2">
      <c r="A59" s="832" t="s">
        <v>620</v>
      </c>
      <c r="B59" s="832"/>
      <c r="C59" s="832"/>
      <c r="D59" s="832"/>
      <c r="E59" s="832"/>
      <c r="F59" s="832"/>
      <c r="G59" s="83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2"/>
      <c r="B60" s="832"/>
      <c r="C60" s="832"/>
      <c r="D60" s="832"/>
      <c r="E60" s="832"/>
      <c r="F60" s="832"/>
      <c r="G60" s="832"/>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2"/>
      <c r="B61" s="832"/>
      <c r="C61" s="832"/>
      <c r="D61" s="832"/>
      <c r="E61" s="832"/>
      <c r="F61" s="832"/>
      <c r="G61" s="832"/>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2"/>
      <c r="B62" s="832"/>
      <c r="C62" s="832"/>
      <c r="D62" s="832"/>
      <c r="E62" s="832"/>
      <c r="F62" s="832"/>
      <c r="G62" s="832"/>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2"/>
      <c r="B63" s="832"/>
      <c r="C63" s="832"/>
      <c r="D63" s="832"/>
      <c r="E63" s="832"/>
      <c r="F63" s="832"/>
      <c r="G63" s="832"/>
    </row>
    <row r="64" spans="1:200" ht="15" x14ac:dyDescent="0.25">
      <c r="A64" s="277"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7" t="s">
        <v>609</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610</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424</v>
      </c>
      <c r="B1" s="555"/>
      <c r="C1" s="555"/>
      <c r="D1" s="555"/>
    </row>
    <row r="2" spans="1:18" x14ac:dyDescent="0.2">
      <c r="A2" s="556"/>
      <c r="B2" s="440"/>
      <c r="C2" s="440"/>
      <c r="D2" s="557"/>
    </row>
    <row r="3" spans="1:18" x14ac:dyDescent="0.2">
      <c r="A3" s="660"/>
      <c r="B3" s="660">
        <v>2021</v>
      </c>
      <c r="C3" s="660">
        <v>2022</v>
      </c>
      <c r="D3" s="660">
        <v>2023</v>
      </c>
    </row>
    <row r="4" spans="1:18" x14ac:dyDescent="0.2">
      <c r="A4" s="18" t="s">
        <v>126</v>
      </c>
      <c r="B4" s="559">
        <v>-19.299904846465108</v>
      </c>
      <c r="C4" s="559">
        <v>12.458940643076318</v>
      </c>
      <c r="D4" s="559">
        <v>6.3957822114369733</v>
      </c>
      <c r="Q4" s="560"/>
      <c r="R4" s="560"/>
    </row>
    <row r="5" spans="1:18" x14ac:dyDescent="0.2">
      <c r="A5" s="18" t="s">
        <v>127</v>
      </c>
      <c r="B5" s="559">
        <v>-20.696688019626826</v>
      </c>
      <c r="C5" s="559">
        <v>16.07154028689073</v>
      </c>
      <c r="D5" s="559">
        <v>4.7834876204015195</v>
      </c>
    </row>
    <row r="6" spans="1:18" x14ac:dyDescent="0.2">
      <c r="A6" s="18" t="s">
        <v>128</v>
      </c>
      <c r="B6" s="559">
        <v>-19.036325561146754</v>
      </c>
      <c r="C6" s="559">
        <v>15.310062773819768</v>
      </c>
      <c r="D6" s="559">
        <v>5.2583958490608671</v>
      </c>
    </row>
    <row r="7" spans="1:18" x14ac:dyDescent="0.2">
      <c r="A7" s="18" t="s">
        <v>129</v>
      </c>
      <c r="B7" s="559">
        <v>-13.588916556702575</v>
      </c>
      <c r="C7" s="559">
        <v>13.679314889625383</v>
      </c>
      <c r="D7" s="559">
        <v>3.4356047726921117</v>
      </c>
    </row>
    <row r="8" spans="1:18" x14ac:dyDescent="0.2">
      <c r="A8" s="18" t="s">
        <v>130</v>
      </c>
      <c r="B8" s="559">
        <v>-8.469700773202895</v>
      </c>
      <c r="C8" s="559">
        <v>12.912847821623751</v>
      </c>
      <c r="D8" s="561">
        <v>1.5266914837682082</v>
      </c>
    </row>
    <row r="9" spans="1:18" x14ac:dyDescent="0.2">
      <c r="A9" s="18" t="s">
        <v>131</v>
      </c>
      <c r="B9" s="559">
        <v>-5.0507068225346661</v>
      </c>
      <c r="C9" s="559">
        <v>11.929819296496479</v>
      </c>
      <c r="D9" s="561">
        <v>0.63715710489096977</v>
      </c>
    </row>
    <row r="10" spans="1:18" x14ac:dyDescent="0.2">
      <c r="A10" s="18" t="s">
        <v>132</v>
      </c>
      <c r="B10" s="559">
        <v>-2.6675146792320503</v>
      </c>
      <c r="C10" s="559">
        <v>11.444265426764023</v>
      </c>
      <c r="D10" s="559">
        <v>0.18625020257741298</v>
      </c>
    </row>
    <row r="11" spans="1:18" x14ac:dyDescent="0.2">
      <c r="A11" s="18" t="s">
        <v>133</v>
      </c>
      <c r="B11" s="559">
        <v>8.4337501722142551E-4</v>
      </c>
      <c r="C11" s="559">
        <v>10.743871799933498</v>
      </c>
      <c r="D11" s="688">
        <v>-0.52405460812749982</v>
      </c>
    </row>
    <row r="12" spans="1:18" x14ac:dyDescent="0.2">
      <c r="A12" s="18" t="s">
        <v>134</v>
      </c>
      <c r="B12" s="559">
        <v>2.2615565649472802</v>
      </c>
      <c r="C12" s="559">
        <v>10.189803957367868</v>
      </c>
      <c r="D12" s="561">
        <v>-1.0459545940190127</v>
      </c>
    </row>
    <row r="13" spans="1:18" x14ac:dyDescent="0.2">
      <c r="A13" s="18" t="s">
        <v>135</v>
      </c>
      <c r="B13" s="559">
        <v>4.6068433765664443</v>
      </c>
      <c r="C13" s="559">
        <v>9.6737692878547357</v>
      </c>
      <c r="D13" s="561">
        <v>-1.0301601333853454</v>
      </c>
    </row>
    <row r="14" spans="1:18" x14ac:dyDescent="0.2">
      <c r="A14" s="18" t="s">
        <v>136</v>
      </c>
      <c r="B14" s="559">
        <v>7.9914901146944812</v>
      </c>
      <c r="C14" s="559">
        <v>7.9132566668023605</v>
      </c>
      <c r="D14" s="559">
        <v>-0.41373190041292651</v>
      </c>
    </row>
    <row r="15" spans="1:18" x14ac:dyDescent="0.2">
      <c r="A15" s="440" t="s">
        <v>137</v>
      </c>
      <c r="B15" s="446">
        <v>9.6177926705830323</v>
      </c>
      <c r="C15" s="446">
        <v>7.774407941198259</v>
      </c>
      <c r="D15" s="446" t="s">
        <v>509</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80">
        <f>INDICE!A3</f>
        <v>45231</v>
      </c>
      <c r="C3" s="781"/>
      <c r="D3" s="781" t="s">
        <v>115</v>
      </c>
      <c r="E3" s="781"/>
      <c r="F3" s="781" t="s">
        <v>116</v>
      </c>
      <c r="G3" s="781"/>
      <c r="H3" s="781"/>
    </row>
    <row r="4" spans="1:8" s="69" customFormat="1" x14ac:dyDescent="0.2">
      <c r="A4" s="284"/>
      <c r="B4" s="82" t="s">
        <v>47</v>
      </c>
      <c r="C4" s="82" t="s">
        <v>421</v>
      </c>
      <c r="D4" s="82" t="s">
        <v>47</v>
      </c>
      <c r="E4" s="82" t="s">
        <v>421</v>
      </c>
      <c r="F4" s="82" t="s">
        <v>47</v>
      </c>
      <c r="G4" s="83" t="s">
        <v>421</v>
      </c>
      <c r="H4" s="83" t="s">
        <v>121</v>
      </c>
    </row>
    <row r="5" spans="1:8" x14ac:dyDescent="0.2">
      <c r="A5" s="315" t="s">
        <v>138</v>
      </c>
      <c r="B5" s="324">
        <v>64.129129999999989</v>
      </c>
      <c r="C5" s="317">
        <v>4.468555238762689</v>
      </c>
      <c r="D5" s="316">
        <v>634.30828000000008</v>
      </c>
      <c r="E5" s="317">
        <v>-4.9120321856351872</v>
      </c>
      <c r="F5" s="316">
        <v>717.73854999999992</v>
      </c>
      <c r="G5" s="317">
        <v>-6.2181451831342152</v>
      </c>
      <c r="H5" s="322">
        <v>33.97420956847057</v>
      </c>
    </row>
    <row r="6" spans="1:8" x14ac:dyDescent="0.2">
      <c r="A6" s="315" t="s">
        <v>139</v>
      </c>
      <c r="B6" s="324">
        <v>41.963079999999998</v>
      </c>
      <c r="C6" s="317">
        <v>1.0899617760558917</v>
      </c>
      <c r="D6" s="316">
        <v>424.86598000000004</v>
      </c>
      <c r="E6" s="317">
        <v>-7.7567800721669409</v>
      </c>
      <c r="F6" s="316">
        <v>482.7473</v>
      </c>
      <c r="G6" s="317">
        <v>-8.6372922799736198</v>
      </c>
      <c r="H6" s="322">
        <v>22.850880642837609</v>
      </c>
    </row>
    <row r="7" spans="1:8" x14ac:dyDescent="0.2">
      <c r="A7" s="315" t="s">
        <v>140</v>
      </c>
      <c r="B7" s="324">
        <v>9.4493199999999984</v>
      </c>
      <c r="C7" s="317">
        <v>6.8782518210197168</v>
      </c>
      <c r="D7" s="316">
        <v>104.43073000000003</v>
      </c>
      <c r="E7" s="317">
        <v>6.4637945600572682</v>
      </c>
      <c r="F7" s="316">
        <v>113.13463000000002</v>
      </c>
      <c r="G7" s="317">
        <v>6.748003687387329</v>
      </c>
      <c r="H7" s="322">
        <v>5.3552364284618381</v>
      </c>
    </row>
    <row r="8" spans="1:8" x14ac:dyDescent="0.2">
      <c r="A8" s="318" t="s">
        <v>441</v>
      </c>
      <c r="B8" s="323">
        <v>37.360870000000006</v>
      </c>
      <c r="C8" s="320">
        <v>-54.975918823568392</v>
      </c>
      <c r="D8" s="319">
        <v>745.96406999999999</v>
      </c>
      <c r="E8" s="321">
        <v>31.689636287305344</v>
      </c>
      <c r="F8" s="319">
        <v>798.9777499999999</v>
      </c>
      <c r="G8" s="321">
        <v>30.751011851182771</v>
      </c>
      <c r="H8" s="484">
        <v>37.81967336022997</v>
      </c>
    </row>
    <row r="9" spans="1:8" s="69" customFormat="1" x14ac:dyDescent="0.2">
      <c r="A9" s="285" t="s">
        <v>114</v>
      </c>
      <c r="B9" s="61">
        <v>152.90239999999997</v>
      </c>
      <c r="C9" s="62">
        <v>-21.474808342993487</v>
      </c>
      <c r="D9" s="61">
        <v>1909.5690599999998</v>
      </c>
      <c r="E9" s="62">
        <v>6.5479930295191497</v>
      </c>
      <c r="F9" s="61">
        <v>2112.5982300000001</v>
      </c>
      <c r="G9" s="62">
        <v>5.0644410200527537</v>
      </c>
      <c r="H9" s="62">
        <v>100</v>
      </c>
    </row>
    <row r="10" spans="1:8" x14ac:dyDescent="0.2">
      <c r="A10" s="309"/>
      <c r="B10" s="308"/>
      <c r="C10" s="314"/>
      <c r="D10" s="308"/>
      <c r="E10" s="314"/>
      <c r="F10" s="308"/>
      <c r="G10" s="314"/>
      <c r="H10" s="79" t="s">
        <v>220</v>
      </c>
    </row>
    <row r="11" spans="1:8" x14ac:dyDescent="0.2">
      <c r="A11" s="286" t="s">
        <v>479</v>
      </c>
      <c r="B11" s="308"/>
      <c r="C11" s="308"/>
      <c r="D11" s="308"/>
      <c r="E11" s="308"/>
      <c r="F11" s="308"/>
      <c r="G11" s="314"/>
      <c r="H11" s="314"/>
    </row>
    <row r="12" spans="1:8" x14ac:dyDescent="0.2">
      <c r="A12" s="286" t="s">
        <v>518</v>
      </c>
      <c r="B12" s="308"/>
      <c r="C12" s="308"/>
      <c r="D12" s="308"/>
      <c r="E12" s="308"/>
      <c r="F12" s="308"/>
      <c r="G12" s="314"/>
      <c r="H12" s="314"/>
    </row>
    <row r="13" spans="1:8" ht="14.25" x14ac:dyDescent="0.2">
      <c r="A13" s="133" t="s">
        <v>532</v>
      </c>
      <c r="B13" s="1"/>
      <c r="C13" s="1"/>
      <c r="D13" s="1"/>
      <c r="E13" s="1"/>
      <c r="F13" s="1"/>
      <c r="G13" s="1"/>
      <c r="H13" s="1"/>
    </row>
    <row r="17" spans="3:21" x14ac:dyDescent="0.2">
      <c r="C17" s="588"/>
      <c r="D17" s="588"/>
      <c r="E17" s="588"/>
      <c r="F17" s="588"/>
      <c r="G17" s="588"/>
      <c r="H17" s="588"/>
      <c r="I17" s="588"/>
      <c r="J17" s="588"/>
      <c r="K17" s="588"/>
      <c r="L17" s="588"/>
      <c r="M17" s="588"/>
      <c r="N17" s="588"/>
      <c r="O17" s="588"/>
      <c r="P17" s="588"/>
      <c r="Q17" s="588"/>
      <c r="R17" s="588"/>
      <c r="S17" s="588"/>
      <c r="T17" s="588"/>
      <c r="U17" s="588"/>
    </row>
  </sheetData>
  <mergeCells count="3">
    <mergeCell ref="B3:C3"/>
    <mergeCell ref="D3:E3"/>
    <mergeCell ref="F3:H3"/>
  </mergeCells>
  <conditionalFormatting sqref="B8">
    <cfRule type="cellIs" dxfId="210" priority="8" operator="between">
      <formula>0</formula>
      <formula>0.5</formula>
    </cfRule>
  </conditionalFormatting>
  <conditionalFormatting sqref="C17:U17">
    <cfRule type="cellIs" dxfId="209" priority="3" operator="between">
      <formula>-0.0499999</formula>
      <formula>0.0499999</formula>
    </cfRule>
  </conditionalFormatting>
  <conditionalFormatting sqref="D8">
    <cfRule type="cellIs" dxfId="208" priority="7" operator="between">
      <formula>0</formula>
      <formula>0.5</formula>
    </cfRule>
  </conditionalFormatting>
  <conditionalFormatting sqref="F8">
    <cfRule type="cellIs" dxfId="207" priority="6" operator="between">
      <formula>0</formula>
      <formula>0.5</formula>
    </cfRule>
  </conditionalFormatting>
  <conditionalFormatting sqref="G5">
    <cfRule type="cellIs" dxfId="206" priority="1" operator="between">
      <formula>-0.049</formula>
      <formula>0.049</formula>
    </cfRule>
  </conditionalFormatting>
  <conditionalFormatting sqref="H8">
    <cfRule type="cellIs" dxfId="205"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80">
        <f>INDICE!A3</f>
        <v>45231</v>
      </c>
      <c r="C3" s="781"/>
      <c r="D3" s="782" t="s">
        <v>115</v>
      </c>
      <c r="E3" s="782"/>
      <c r="F3" s="782" t="s">
        <v>116</v>
      </c>
      <c r="G3" s="782"/>
      <c r="H3" s="782"/>
    </row>
    <row r="4" spans="1:14" x14ac:dyDescent="0.2">
      <c r="A4" s="66"/>
      <c r="B4" s="82" t="s">
        <v>47</v>
      </c>
      <c r="C4" s="82" t="s">
        <v>425</v>
      </c>
      <c r="D4" s="82" t="s">
        <v>47</v>
      </c>
      <c r="E4" s="82" t="s">
        <v>421</v>
      </c>
      <c r="F4" s="82" t="s">
        <v>47</v>
      </c>
      <c r="G4" s="83" t="s">
        <v>421</v>
      </c>
      <c r="H4" s="83" t="s">
        <v>106</v>
      </c>
    </row>
    <row r="5" spans="1:14" x14ac:dyDescent="0.2">
      <c r="A5" s="84" t="s">
        <v>183</v>
      </c>
      <c r="B5" s="338">
        <v>456.19999000000115</v>
      </c>
      <c r="C5" s="334">
        <v>6.1631873903636984</v>
      </c>
      <c r="D5" s="333">
        <v>5267.4841999999981</v>
      </c>
      <c r="E5" s="335">
        <v>6.4754504280318397</v>
      </c>
      <c r="F5" s="333">
        <v>5762.4820899999977</v>
      </c>
      <c r="G5" s="335">
        <v>7.3565299176517867</v>
      </c>
      <c r="H5" s="340">
        <v>94.632896144744976</v>
      </c>
    </row>
    <row r="6" spans="1:14" x14ac:dyDescent="0.2">
      <c r="A6" s="84" t="s">
        <v>184</v>
      </c>
      <c r="B6" s="324">
        <v>24.792559999999987</v>
      </c>
      <c r="C6" s="330">
        <v>-3.8182358460164482E-2</v>
      </c>
      <c r="D6" s="316">
        <v>291.86910000000006</v>
      </c>
      <c r="E6" s="317">
        <v>4.9152819157121774</v>
      </c>
      <c r="F6" s="316">
        <v>322.15436999999991</v>
      </c>
      <c r="G6" s="317">
        <v>4.1257679999464605</v>
      </c>
      <c r="H6" s="322">
        <v>5.290498185094707</v>
      </c>
    </row>
    <row r="7" spans="1:14" x14ac:dyDescent="0.2">
      <c r="A7" s="84" t="s">
        <v>188</v>
      </c>
      <c r="B7" s="339">
        <v>0</v>
      </c>
      <c r="C7" s="331">
        <v>0</v>
      </c>
      <c r="D7" s="330">
        <v>4.2800000000000005E-2</v>
      </c>
      <c r="E7" s="585">
        <v>443.14720812182742</v>
      </c>
      <c r="F7" s="330">
        <v>4.2800000000000005E-2</v>
      </c>
      <c r="G7" s="585">
        <v>443.14720812182742</v>
      </c>
      <c r="H7" s="339">
        <v>7.0287211165893405E-4</v>
      </c>
    </row>
    <row r="8" spans="1:14" x14ac:dyDescent="0.2">
      <c r="A8" s="84" t="s">
        <v>145</v>
      </c>
      <c r="B8" s="339">
        <v>0</v>
      </c>
      <c r="C8" s="331">
        <v>0</v>
      </c>
      <c r="D8" s="330">
        <v>4.1840000000000002E-2</v>
      </c>
      <c r="E8" s="585">
        <v>254.57627118644069</v>
      </c>
      <c r="F8" s="330">
        <v>4.1840000000000002E-2</v>
      </c>
      <c r="G8" s="331">
        <v>254.57627118644069</v>
      </c>
      <c r="H8" s="339">
        <v>6.8710675588340648E-4</v>
      </c>
    </row>
    <row r="9" spans="1:14" x14ac:dyDescent="0.2">
      <c r="A9" s="337" t="s">
        <v>146</v>
      </c>
      <c r="B9" s="325">
        <v>480.99255000000113</v>
      </c>
      <c r="C9" s="326">
        <v>5.8229577376383208</v>
      </c>
      <c r="D9" s="325">
        <v>5559.437939999998</v>
      </c>
      <c r="E9" s="326">
        <v>6.3936066104085043</v>
      </c>
      <c r="F9" s="325">
        <v>6084.7210999999979</v>
      </c>
      <c r="G9" s="326">
        <v>7.1815767051575534</v>
      </c>
      <c r="H9" s="326">
        <v>99.924784308707231</v>
      </c>
    </row>
    <row r="10" spans="1:14" x14ac:dyDescent="0.2">
      <c r="A10" s="84" t="s">
        <v>147</v>
      </c>
      <c r="B10" s="339">
        <v>0.29199999999999987</v>
      </c>
      <c r="C10" s="331">
        <v>11.988954514075251</v>
      </c>
      <c r="D10" s="330">
        <v>4.3894899999999994</v>
      </c>
      <c r="E10" s="331">
        <v>2.8311124854754763</v>
      </c>
      <c r="F10" s="330">
        <v>4.5801099999999995</v>
      </c>
      <c r="G10" s="331">
        <v>1.185700020325005</v>
      </c>
      <c r="H10" s="322">
        <v>7.5215691292761663E-2</v>
      </c>
    </row>
    <row r="11" spans="1:14" x14ac:dyDescent="0.2">
      <c r="A11" s="60" t="s">
        <v>148</v>
      </c>
      <c r="B11" s="327">
        <v>481.28455000000116</v>
      </c>
      <c r="C11" s="328">
        <v>5.8264928517550434</v>
      </c>
      <c r="D11" s="327">
        <v>5563.8274299999975</v>
      </c>
      <c r="E11" s="328">
        <v>6.3906987490489957</v>
      </c>
      <c r="F11" s="327">
        <v>6089.3012099999978</v>
      </c>
      <c r="G11" s="328">
        <v>7.1767998421289114</v>
      </c>
      <c r="H11" s="328">
        <v>100</v>
      </c>
    </row>
    <row r="12" spans="1:14" x14ac:dyDescent="0.2">
      <c r="A12" s="364" t="s">
        <v>149</v>
      </c>
      <c r="B12" s="329"/>
      <c r="C12" s="329"/>
      <c r="D12" s="329"/>
      <c r="E12" s="329"/>
      <c r="F12" s="329"/>
      <c r="G12" s="329"/>
      <c r="H12" s="329"/>
    </row>
    <row r="13" spans="1:14" x14ac:dyDescent="0.2">
      <c r="A13" s="589" t="s">
        <v>188</v>
      </c>
      <c r="B13" s="590">
        <v>13.693230000000007</v>
      </c>
      <c r="C13" s="591">
        <v>60.620819008139335</v>
      </c>
      <c r="D13" s="592">
        <v>145.63713000000004</v>
      </c>
      <c r="E13" s="591">
        <v>-1.7206380402476378</v>
      </c>
      <c r="F13" s="592">
        <v>156.89077000000006</v>
      </c>
      <c r="G13" s="591">
        <v>-1.1625828788528563</v>
      </c>
      <c r="H13" s="593">
        <v>2.5764987572358917</v>
      </c>
    </row>
    <row r="14" spans="1:14" x14ac:dyDescent="0.2">
      <c r="A14" s="594" t="s">
        <v>150</v>
      </c>
      <c r="B14" s="595">
        <v>2.8451422344639932</v>
      </c>
      <c r="C14" s="596"/>
      <c r="D14" s="597">
        <v>2.6175709407291969</v>
      </c>
      <c r="E14" s="596"/>
      <c r="F14" s="597">
        <v>2.5764987572358917</v>
      </c>
      <c r="G14" s="596"/>
      <c r="H14" s="598"/>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204" priority="28" operator="between">
      <formula>0</formula>
      <formula>0.5</formula>
    </cfRule>
  </conditionalFormatting>
  <conditionalFormatting sqref="B7:D8">
    <cfRule type="cellIs" dxfId="203" priority="14" operator="equal">
      <formula>0</formula>
    </cfRule>
    <cfRule type="cellIs" dxfId="202" priority="15" operator="between">
      <formula>0</formula>
      <formula>0.5</formula>
    </cfRule>
  </conditionalFormatting>
  <conditionalFormatting sqref="C6">
    <cfRule type="cellIs" dxfId="201" priority="1" operator="between">
      <formula>-0.05</formula>
      <formula>0</formula>
    </cfRule>
    <cfRule type="cellIs" dxfId="200" priority="2" operator="between">
      <formula>0</formula>
      <formula>0.5</formula>
    </cfRule>
  </conditionalFormatting>
  <conditionalFormatting sqref="F7">
    <cfRule type="cellIs" dxfId="199" priority="11" operator="equal">
      <formula>0</formula>
    </cfRule>
    <cfRule type="cellIs" dxfId="198" priority="12" operator="between">
      <formula>0</formula>
      <formula>0.5</formula>
    </cfRule>
  </conditionalFormatting>
  <conditionalFormatting sqref="F8:G8">
    <cfRule type="cellIs" dxfId="197" priority="27" operator="between">
      <formula>0</formula>
      <formula>0.5</formula>
    </cfRule>
  </conditionalFormatting>
  <conditionalFormatting sqref="H7:H8">
    <cfRule type="cellIs" dxfId="196"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597</v>
      </c>
    </row>
    <row r="2" spans="1:12" ht="15.75" x14ac:dyDescent="0.25">
      <c r="A2" s="2"/>
      <c r="B2" s="89"/>
      <c r="H2" s="79" t="s">
        <v>151</v>
      </c>
    </row>
    <row r="3" spans="1:12" ht="14.1" customHeight="1" x14ac:dyDescent="0.2">
      <c r="A3" s="90"/>
      <c r="B3" s="783">
        <f>INDICE!A3</f>
        <v>45231</v>
      </c>
      <c r="C3" s="783"/>
      <c r="D3" s="783"/>
      <c r="E3" s="91"/>
      <c r="F3" s="784" t="s">
        <v>116</v>
      </c>
      <c r="G3" s="784"/>
      <c r="H3" s="784"/>
    </row>
    <row r="4" spans="1:12" x14ac:dyDescent="0.2">
      <c r="A4" s="92"/>
      <c r="B4" s="93" t="s">
        <v>143</v>
      </c>
      <c r="C4" s="489" t="s">
        <v>144</v>
      </c>
      <c r="D4" s="93" t="s">
        <v>152</v>
      </c>
      <c r="E4" s="93"/>
      <c r="F4" s="93" t="s">
        <v>143</v>
      </c>
      <c r="G4" s="489" t="s">
        <v>144</v>
      </c>
      <c r="H4" s="93" t="s">
        <v>152</v>
      </c>
    </row>
    <row r="5" spans="1:12" x14ac:dyDescent="0.2">
      <c r="A5" s="90" t="s">
        <v>153</v>
      </c>
      <c r="B5" s="94">
        <v>69.397110000000012</v>
      </c>
      <c r="C5" s="96">
        <v>2.7555300000000011</v>
      </c>
      <c r="D5" s="341">
        <v>72.152640000000019</v>
      </c>
      <c r="E5" s="94"/>
      <c r="F5" s="94">
        <v>874.57937000000095</v>
      </c>
      <c r="G5" s="96">
        <v>34.63161000000003</v>
      </c>
      <c r="H5" s="341">
        <v>909.21098000000097</v>
      </c>
    </row>
    <row r="6" spans="1:12" x14ac:dyDescent="0.2">
      <c r="A6" s="92" t="s">
        <v>154</v>
      </c>
      <c r="B6" s="95">
        <v>12.304620000000003</v>
      </c>
      <c r="C6" s="96">
        <v>0.45294999999999991</v>
      </c>
      <c r="D6" s="342">
        <v>12.757570000000003</v>
      </c>
      <c r="E6" s="95"/>
      <c r="F6" s="95">
        <v>162.36533999999989</v>
      </c>
      <c r="G6" s="96">
        <v>6.538350000000003</v>
      </c>
      <c r="H6" s="342">
        <v>168.9036899999999</v>
      </c>
    </row>
    <row r="7" spans="1:12" x14ac:dyDescent="0.2">
      <c r="A7" s="92" t="s">
        <v>155</v>
      </c>
      <c r="B7" s="95">
        <v>7.8389800000000012</v>
      </c>
      <c r="C7" s="96">
        <v>0.39744999999999997</v>
      </c>
      <c r="D7" s="342">
        <v>8.2364300000000004</v>
      </c>
      <c r="E7" s="95"/>
      <c r="F7" s="95">
        <v>103.94045999999993</v>
      </c>
      <c r="G7" s="96">
        <v>5.9614700000000012</v>
      </c>
      <c r="H7" s="342">
        <v>109.90192999999994</v>
      </c>
    </row>
    <row r="8" spans="1:12" x14ac:dyDescent="0.2">
      <c r="A8" s="92" t="s">
        <v>156</v>
      </c>
      <c r="B8" s="95">
        <v>15.929710000000002</v>
      </c>
      <c r="C8" s="96">
        <v>0.73398000000000008</v>
      </c>
      <c r="D8" s="342">
        <v>16.663690000000003</v>
      </c>
      <c r="E8" s="95"/>
      <c r="F8" s="95">
        <v>253.33610999999993</v>
      </c>
      <c r="G8" s="96">
        <v>10.70825</v>
      </c>
      <c r="H8" s="342">
        <v>264.04435999999993</v>
      </c>
    </row>
    <row r="9" spans="1:12" x14ac:dyDescent="0.2">
      <c r="A9" s="92" t="s">
        <v>157</v>
      </c>
      <c r="B9" s="95">
        <v>36.538860000000007</v>
      </c>
      <c r="C9" s="96">
        <v>8.0998800000000006</v>
      </c>
      <c r="D9" s="342">
        <v>44.638740000000006</v>
      </c>
      <c r="E9" s="95"/>
      <c r="F9" s="95">
        <v>428.01350000000002</v>
      </c>
      <c r="G9" s="96">
        <v>97.638619999999989</v>
      </c>
      <c r="H9" s="342">
        <v>525.65211999999997</v>
      </c>
    </row>
    <row r="10" spans="1:12" x14ac:dyDescent="0.2">
      <c r="A10" s="92" t="s">
        <v>158</v>
      </c>
      <c r="B10" s="95">
        <v>5.6914300000000004</v>
      </c>
      <c r="C10" s="96">
        <v>0.21224999999999997</v>
      </c>
      <c r="D10" s="342">
        <v>5.9036800000000005</v>
      </c>
      <c r="E10" s="95"/>
      <c r="F10" s="95">
        <v>76.96083000000003</v>
      </c>
      <c r="G10" s="96">
        <v>3.2126500000000004</v>
      </c>
      <c r="H10" s="342">
        <v>80.173480000000026</v>
      </c>
    </row>
    <row r="11" spans="1:12" x14ac:dyDescent="0.2">
      <c r="A11" s="92" t="s">
        <v>159</v>
      </c>
      <c r="B11" s="95">
        <v>23.440199999999997</v>
      </c>
      <c r="C11" s="96">
        <v>0.90150999999999992</v>
      </c>
      <c r="D11" s="342">
        <v>24.341709999999996</v>
      </c>
      <c r="E11" s="95"/>
      <c r="F11" s="95">
        <v>309.45650999999992</v>
      </c>
      <c r="G11" s="96">
        <v>15.204050000000031</v>
      </c>
      <c r="H11" s="342">
        <v>324.66055999999998</v>
      </c>
    </row>
    <row r="12" spans="1:12" x14ac:dyDescent="0.2">
      <c r="A12" s="92" t="s">
        <v>512</v>
      </c>
      <c r="B12" s="95">
        <v>18.547159999999998</v>
      </c>
      <c r="C12" s="96">
        <v>0.65915999999999997</v>
      </c>
      <c r="D12" s="342">
        <v>19.206319999999998</v>
      </c>
      <c r="E12" s="95"/>
      <c r="F12" s="95">
        <v>239.40992999999995</v>
      </c>
      <c r="G12" s="96">
        <v>8.4097000000000044</v>
      </c>
      <c r="H12" s="342">
        <v>247.81962999999996</v>
      </c>
      <c r="J12" s="96"/>
    </row>
    <row r="13" spans="1:12" x14ac:dyDescent="0.2">
      <c r="A13" s="92" t="s">
        <v>160</v>
      </c>
      <c r="B13" s="95">
        <v>81.778110000000012</v>
      </c>
      <c r="C13" s="96">
        <v>3.5392899999999998</v>
      </c>
      <c r="D13" s="342">
        <v>85.317400000000006</v>
      </c>
      <c r="E13" s="95"/>
      <c r="F13" s="95">
        <v>1022.7580700000002</v>
      </c>
      <c r="G13" s="96">
        <v>47.665170000000032</v>
      </c>
      <c r="H13" s="342">
        <v>1070.4232400000003</v>
      </c>
      <c r="J13" s="96"/>
      <c r="L13" s="694"/>
    </row>
    <row r="14" spans="1:12" x14ac:dyDescent="0.2">
      <c r="A14" s="92" t="s">
        <v>161</v>
      </c>
      <c r="B14" s="95">
        <v>0.47535000000000005</v>
      </c>
      <c r="C14" s="96">
        <v>3.9239999999999997E-2</v>
      </c>
      <c r="D14" s="343">
        <v>0.5145900000000001</v>
      </c>
      <c r="E14" s="96"/>
      <c r="F14" s="95">
        <v>5.8660600000000001</v>
      </c>
      <c r="G14" s="96">
        <v>0.57186999999999988</v>
      </c>
      <c r="H14" s="343">
        <v>6.4379299999999997</v>
      </c>
      <c r="J14" s="96"/>
      <c r="K14" s="711"/>
    </row>
    <row r="15" spans="1:12" x14ac:dyDescent="0.2">
      <c r="A15" s="92" t="s">
        <v>162</v>
      </c>
      <c r="B15" s="95">
        <v>51.844670000000008</v>
      </c>
      <c r="C15" s="96">
        <v>2.0098700000000003</v>
      </c>
      <c r="D15" s="342">
        <v>53.854540000000007</v>
      </c>
      <c r="E15" s="95"/>
      <c r="F15" s="95">
        <v>663.79971000000103</v>
      </c>
      <c r="G15" s="96">
        <v>26.004399999999993</v>
      </c>
      <c r="H15" s="342">
        <v>689.80411000000106</v>
      </c>
      <c r="J15" s="96"/>
    </row>
    <row r="16" spans="1:12" x14ac:dyDescent="0.2">
      <c r="A16" s="92" t="s">
        <v>163</v>
      </c>
      <c r="B16" s="95">
        <v>8.4802499999999981</v>
      </c>
      <c r="C16" s="96">
        <v>0.21805999999999995</v>
      </c>
      <c r="D16" s="342">
        <v>8.6983099999999975</v>
      </c>
      <c r="E16" s="95"/>
      <c r="F16" s="95">
        <v>107.40127999999996</v>
      </c>
      <c r="G16" s="96">
        <v>3.1478600000000001</v>
      </c>
      <c r="H16" s="342">
        <v>110.54913999999995</v>
      </c>
      <c r="J16" s="96"/>
    </row>
    <row r="17" spans="1:11" x14ac:dyDescent="0.2">
      <c r="A17" s="92" t="s">
        <v>164</v>
      </c>
      <c r="B17" s="95">
        <v>20.881569999999986</v>
      </c>
      <c r="C17" s="96">
        <v>0.91262999999999994</v>
      </c>
      <c r="D17" s="342">
        <v>21.794199999999986</v>
      </c>
      <c r="E17" s="95"/>
      <c r="F17" s="95">
        <v>279.59631999999993</v>
      </c>
      <c r="G17" s="96">
        <v>13.479880000000001</v>
      </c>
      <c r="H17" s="342">
        <v>293.07619999999991</v>
      </c>
      <c r="J17" s="96"/>
    </row>
    <row r="18" spans="1:11" x14ac:dyDescent="0.2">
      <c r="A18" s="92" t="s">
        <v>165</v>
      </c>
      <c r="B18" s="95">
        <v>2.48021</v>
      </c>
      <c r="C18" s="96">
        <v>7.1550000000000002E-2</v>
      </c>
      <c r="D18" s="342">
        <v>2.5517599999999998</v>
      </c>
      <c r="E18" s="95"/>
      <c r="F18" s="95">
        <v>30.23805999999999</v>
      </c>
      <c r="G18" s="96">
        <v>1.2115499999999997</v>
      </c>
      <c r="H18" s="342">
        <v>31.449609999999989</v>
      </c>
      <c r="J18" s="96"/>
    </row>
    <row r="19" spans="1:11" x14ac:dyDescent="0.2">
      <c r="A19" s="92" t="s">
        <v>166</v>
      </c>
      <c r="B19" s="95">
        <v>63.331580000000002</v>
      </c>
      <c r="C19" s="96">
        <v>2.2802699999999998</v>
      </c>
      <c r="D19" s="342">
        <v>65.611850000000004</v>
      </c>
      <c r="E19" s="95"/>
      <c r="F19" s="95">
        <v>738.68748000000005</v>
      </c>
      <c r="G19" s="96">
        <v>27.53565</v>
      </c>
      <c r="H19" s="342">
        <v>766.22313000000008</v>
      </c>
      <c r="J19" s="96"/>
    </row>
    <row r="20" spans="1:11" x14ac:dyDescent="0.2">
      <c r="A20" s="92" t="s">
        <v>167</v>
      </c>
      <c r="B20" s="96">
        <v>0.52564999999999995</v>
      </c>
      <c r="C20" s="96">
        <v>0</v>
      </c>
      <c r="D20" s="343">
        <v>0.52564999999999995</v>
      </c>
      <c r="E20" s="96"/>
      <c r="F20" s="95">
        <v>6.6661799999999998</v>
      </c>
      <c r="G20" s="96">
        <v>0</v>
      </c>
      <c r="H20" s="343">
        <v>6.6661799999999998</v>
      </c>
      <c r="J20" s="96"/>
    </row>
    <row r="21" spans="1:11" x14ac:dyDescent="0.2">
      <c r="A21" s="92" t="s">
        <v>168</v>
      </c>
      <c r="B21" s="95">
        <v>12.158080000000004</v>
      </c>
      <c r="C21" s="96">
        <v>0.53754999999999997</v>
      </c>
      <c r="D21" s="342">
        <v>12.695630000000003</v>
      </c>
      <c r="E21" s="95"/>
      <c r="F21" s="95">
        <v>158.07368999999989</v>
      </c>
      <c r="G21" s="96">
        <v>6.5652300000000015</v>
      </c>
      <c r="H21" s="342">
        <v>164.6389199999999</v>
      </c>
      <c r="J21" s="96"/>
      <c r="K21" s="96"/>
    </row>
    <row r="22" spans="1:11" x14ac:dyDescent="0.2">
      <c r="A22" s="92" t="s">
        <v>169</v>
      </c>
      <c r="B22" s="95">
        <v>6.4478400000000002</v>
      </c>
      <c r="C22" s="96">
        <v>0.19919000000000001</v>
      </c>
      <c r="D22" s="342">
        <v>6.64703</v>
      </c>
      <c r="E22" s="95"/>
      <c r="F22" s="95">
        <v>79.86575000000002</v>
      </c>
      <c r="G22" s="96">
        <v>2.6868100000000004</v>
      </c>
      <c r="H22" s="342">
        <v>82.552560000000014</v>
      </c>
      <c r="J22" s="96"/>
    </row>
    <row r="23" spans="1:11" x14ac:dyDescent="0.2">
      <c r="A23" s="97" t="s">
        <v>170</v>
      </c>
      <c r="B23" s="98">
        <v>18.108610000000009</v>
      </c>
      <c r="C23" s="96">
        <v>0.77219999999999978</v>
      </c>
      <c r="D23" s="344">
        <v>18.880810000000011</v>
      </c>
      <c r="E23" s="98"/>
      <c r="F23" s="98">
        <v>221.46744000000021</v>
      </c>
      <c r="G23" s="96">
        <v>10.981249999999998</v>
      </c>
      <c r="H23" s="344">
        <v>232.4486900000002</v>
      </c>
      <c r="J23" s="96"/>
    </row>
    <row r="24" spans="1:11" x14ac:dyDescent="0.2">
      <c r="A24" s="99" t="s">
        <v>430</v>
      </c>
      <c r="B24" s="100">
        <v>456.19999000000064</v>
      </c>
      <c r="C24" s="100">
        <v>24.792560000000023</v>
      </c>
      <c r="D24" s="100">
        <v>480.99255000000068</v>
      </c>
      <c r="E24" s="100"/>
      <c r="F24" s="100">
        <v>5762.4820899999904</v>
      </c>
      <c r="G24" s="100">
        <v>322.15437000000048</v>
      </c>
      <c r="H24" s="100">
        <v>6084.6364599999906</v>
      </c>
      <c r="J24" s="96"/>
    </row>
    <row r="25" spans="1:11" x14ac:dyDescent="0.2">
      <c r="H25" s="79" t="s">
        <v>220</v>
      </c>
      <c r="J25" s="96"/>
    </row>
    <row r="26" spans="1:11" x14ac:dyDescent="0.2">
      <c r="A26" s="345"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5" priority="13" operator="between">
      <formula>0</formula>
      <formula>0.5</formula>
    </cfRule>
    <cfRule type="cellIs" dxfId="194" priority="14" operator="between">
      <formula>0</formula>
      <formula>0.49</formula>
    </cfRule>
  </conditionalFormatting>
  <conditionalFormatting sqref="C5:C23">
    <cfRule type="cellIs" dxfId="193" priority="12" stopIfTrue="1" operator="equal">
      <formula>0</formula>
    </cfRule>
  </conditionalFormatting>
  <conditionalFormatting sqref="G5:G23">
    <cfRule type="cellIs" dxfId="192" priority="10" stopIfTrue="1" operator="equal">
      <formula>0</formula>
    </cfRule>
  </conditionalFormatting>
  <conditionalFormatting sqref="J12:J30">
    <cfRule type="cellIs" dxfId="191" priority="6" stopIfTrue="1" operator="equal">
      <formula>0</formula>
    </cfRule>
    <cfRule type="cellIs" dxfId="190" priority="8" operator="between">
      <formula>0</formula>
      <formula>0.5</formula>
    </cfRule>
    <cfRule type="cellIs" dxfId="189"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Gloria Martín Corrales</cp:lastModifiedBy>
  <cp:lastPrinted>2019-09-24T11:28:59Z</cp:lastPrinted>
  <dcterms:created xsi:type="dcterms:W3CDTF">2014-01-27T14:19:56Z</dcterms:created>
  <dcterms:modified xsi:type="dcterms:W3CDTF">2024-02-14T11:31:01Z</dcterms:modified>
</cp:coreProperties>
</file>