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U:\INFORMES CORES WEB\BEH\BEH 2014\2024\11. NOVIEMBRE\"/>
    </mc:Choice>
  </mc:AlternateContent>
  <xr:revisionPtr revIDLastSave="0" documentId="13_ncr:1_{A1AD0FE6-81AA-4D3C-BAF1-6A9EBF36FAAD}"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<sst xmlns="http://schemas.openxmlformats.org/spreadsheetml/2006/main" count="1846" uniqueCount="694">
  <si>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</si>
  <si>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</si>
  <si>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</si>
  <si>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</si>
  <si>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</si>
  <si>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</si>
  <si>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</si>
  <si>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</si>
  <si>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</si>
  <si>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</si>
  <si>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</si>
  <si>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</si>
  <si>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</si>
  <si>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</si>
  <si>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</si>
  <si>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</si>
  <si>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</si>
  <si>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</si>
  <si>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</si>
  <si>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</si>
  <si>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</si>
  <si>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</si>
  <si>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</si>
  <si>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</si>
  <si>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</si>
  <si>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</si>
  <si>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</si>
  <si>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</si>
  <si>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</si>
  <si>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</si>
  <si>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</si>
  <si>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</si>
  <si>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</si>
  <si>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</si>
  <si>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</si>
  <si>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</si>
  <si>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</si>
  <si>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</si>
  <si>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</si>
  <si>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</si>
  <si>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</si>
  <si>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</si>
  <si>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</si>
  <si>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</si>
  <si>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</si>
  <si>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</si>
  <si>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</si>
  <si>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</si>
  <si>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</si>
  <si>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</si>
  <si>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</si>
  <si>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</si>
  <si>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</si>
  <si>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</si>
  <si>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</si>
  <si>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</si>
  <si>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</si>
  <si>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</si>
  <si>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</si>
  <si>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</si>
  <si>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</si>
  <si>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</si>
  <si>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</si>
  <si>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</si>
  <si>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</si>
  <si>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</si>
  <si>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</si>
  <si>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</si>
  <si>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</si>
  <si>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</si>
  <si>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</si>
  <si>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</si>
  <si>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</si>
  <si>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</si>
  <si>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</si>
  <si>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</si>
  <si>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</si>
  <si>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</si>
  <si>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</si>
  <si>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</si>
  <si>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</si>
  <si>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</si>
  <si>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</si>
  <si>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</si>
  <si>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</si>
  <si>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</si>
  <si>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</si>
  <si>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</si>
  <si>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</si>
  <si>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</si>
  <si>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</si>
  <si>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</si>
  <si>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</si>
  <si>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</si>
  <si>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</si>
  <si>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</si>
  <si>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</si>
  <si>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</si>
  <si>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</si>
  <si>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</si>
  <si>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</si>
  <si>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</si>
  <si>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</si>
  <si>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</si>
  <si>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</si>
  <si>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</si>
  <si>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</si>
  <si>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</si>
  <si>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</si>
  <si>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</si>
  <si>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</si>
  <si>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</si>
  <si>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</si>
  <si>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</si>
  <si>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</si>
  <si>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</si>
  <si>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</si>
  <si>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</si>
  <si>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</si>
  <si>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</si>
  <si>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</si>
  <si>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</si>
  <si>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</si>
  <si>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</si>
  <si>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</si>
  <si>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</si>
  <si>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</si>
  <si>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</si>
  <si>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</si>
  <si>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</si>
  <si>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</si>
  <si>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</si>
  <si>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</si>
  <si>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</si>
  <si>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</si>
  <si>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</si>
  <si>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</si>
  <si>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</si>
  <si>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</si>
  <si>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</si>
  <si>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</si>
  <si>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</si>
  <si>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</si>
  <si>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</si>
  <si>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</si>
  <si>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</si>
  <si>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</si>
  <si>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</si>
  <si>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</si>
  <si>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</si>
  <si>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</si>
  <si>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</si>
  <si>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</si>
  <si>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</si>
  <si>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</si>
  <si>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</si>
  <si>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</si>
  <si>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</si>
  <si>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</si>
  <si>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</si>
  <si>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</si>
  <si>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</si>
  <si>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</si>
  <si>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</si>
  <si>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</si>
  <si>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</si>
  <si>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</si>
  <si>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</si>
  <si>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</si>
  <si>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</si>
  <si>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</si>
  <si>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</si>
  <si>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</si>
  <si>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</si>
  <si>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</si>
  <si>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</si>
  <si>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</si>
  <si>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</si>
  <si>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</si>
  <si>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</si>
  <si>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</si>
  <si>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</si>
  <si>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</si>
  <si>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</si>
  <si>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</si>
  <si>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</si>
  <si>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</si>
  <si>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</si>
  <si>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</si>
  <si>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</si>
  <si>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</si>
  <si>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</si>
  <si>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</si>
  <si>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</si>
  <si>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</si>
  <si>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</si>
  <si>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</si>
  <si>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</si>
  <si>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</si>
  <si>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</si>
  <si>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</si>
  <si>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</si>
  <si>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</si>
  <si>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</si>
  <si>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</si>
  <si>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</si>
  <si>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</si>
  <si>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</si>
  <si>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</si>
  <si>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</si>
  <si>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</si>
  <si>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</si>
  <si>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</si>
  <si>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</si>
  <si>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</si>
  <si>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</si>
  <si>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</si>
  <si>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</si>
  <si>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</si>
  <si>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</si>
  <si>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</si>
  <si>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</si>
  <si>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</si>
  <si>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</si>
  <si>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</si>
  <si>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</si>
  <si>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</si>
  <si>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</si>
  <si>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</si>
  <si>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</si>
  <si>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</si>
  <si>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</si>
  <si>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</si>
  <si>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</si>
  <si>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</si>
  <si>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</si>
  <si>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</si>
  <si>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</si>
  <si>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</si>
  <si>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</si>
  <si>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</si>
  <si>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</si>
  <si>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</si>
  <si>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</si>
  <si>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</si>
  <si>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</si>
  <si>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</si>
  <si>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</si>
  <si>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</si>
  <si>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</si>
  <si>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</si>
  <si>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</si>
  <si>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</si>
  <si>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</si>
  <si>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</si>
  <si>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</si>
  <si>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</si>
  <si>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</si>
  <si>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</si>
  <si>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</si>
  <si>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</si>
  <si>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</si>
  <si>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</si>
  <si>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</si>
  <si>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</si>
  <si>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</si>
  <si>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</si>
  <si>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</si>
  <si>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</si>
  <si>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</si>
  <si>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</si>
  <si>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</si>
  <si>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</si>
  <si>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</si>
  <si>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</si>
  <si>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</si>
  <si>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</si>
  <si>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</si>
  <si>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</si>
  <si>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</si>
  <si>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</si>
  <si>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</si>
  <si>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</si>
  <si>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</si>
  <si>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</si>
  <si>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</si>
  <si>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</si>
  <si>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</si>
  <si>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</si>
  <si>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</si>
  <si>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</si>
  <si>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</si>
  <si>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</si>
  <si>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</si>
  <si>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</si>
  <si>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</si>
  <si>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</si>
  <si>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</si>
  <si>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</si>
  <si>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</si>
  <si>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</si>
  <si>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</si>
  <si>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</si>
  <si>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</si>
  <si>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</si>
  <si>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</si>
  <si>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</si>
  <si>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</si>
  <si>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</si>
  <si>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</si>
  <si>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</si>
  <si>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</si>
  <si>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</si>
  <si>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</si>
  <si>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</si>
  <si>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</si>
  <si>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</si>
  <si>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</si>
  <si>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</si>
  <si>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</si>
  <si>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</si>
  <si>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</si>
  <si>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</si>
  <si>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</si>
  <si>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</si>
  <si>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</si>
  <si>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</si>
  <si>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</si>
  <si>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</si>
  <si>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</si>
  <si>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</si>
  <si>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</si>
  <si>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</si>
  <si>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</si>
  <si>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</si>
  <si>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</si>
  <si>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</si>
  <si>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</si>
  <si>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</si>
  <si>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</si>
  <si>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</si>
  <si>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</si>
  <si>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</si>
  <si>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</si>
  <si>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</si>
  <si>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</si>
  <si>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</si>
  <si>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</si>
  <si>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</si>
  <si>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</si>
  <si>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</si>
  <si>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</si>
  <si>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</si>
  <si>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</si>
  <si>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</si>
  <si>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</si>
  <si>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</si>
  <si>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</si>
  <si>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</si>
  <si>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</si>
  <si>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</si>
  <si>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</si>
  <si>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</si>
  <si>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</si>
  <si>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</si>
  <si>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</si>
  <si>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</si>
  <si>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</si>
  <si>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</si>
  <si>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</si>
  <si>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</si>
  <si>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</si>
  <si>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</si>
  <si>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</si>
  <si>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</si>
  <si>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</si>
  <si>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</si>
  <si>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</si>
  <si>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</si>
  <si>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</si>
  <si>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</si>
  <si>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</si>
  <si>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</si>
  <si>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</si>
  <si>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</si>
  <si>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</si>
  <si>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</si>
  <si>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</si>
  <si>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</si>
  <si>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</si>
  <si>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</si>
  <si>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</si>
  <si>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</si>
  <si>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</si>
  <si>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</si>
  <si>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</si>
  <si>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</si>
  <si>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</si>
  <si>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</si>
  <si>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</si>
  <si>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</si>
  <si>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</si>
  <si>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</si>
  <si>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</si>
  <si>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</si>
  <si>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</si>
  <si>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</si>
  <si>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</si>
  <si>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</si>
  <si>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</si>
  <si>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</si>
  <si>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</si>
  <si>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</si>
  <si>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</si>
  <si>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</si>
  <si>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</si>
  <si>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</si>
  <si>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</si>
  <si>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</si>
  <si>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</si>
  <si>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</si>
  <si>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</si>
  <si>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</si>
  <si>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</si>
  <si>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</si>
  <si>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</si>
  <si>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</si>
  <si>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</si>
  <si>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</si>
  <si>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</si>
  <si>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</si>
  <si>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</si>
  <si>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</si>
  <si>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</si>
  <si>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</si>
  <si>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</si>
  <si>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</si>
  <si>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</si>
  <si>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</si>
  <si>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</si>
  <si>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</si>
  <si>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</si>
  <si>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</si>
  <si>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</si>
  <si>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</si>
  <si>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</si>
  <si>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</si>
  <si>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</si>
  <si>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</si>
  <si>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</si>
  <si>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</si>
  <si>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</si>
  <si>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</si>
  <si>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</si>
  <si>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</si>
  <si>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</si>
  <si>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</si>
  <si>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</si>
  <si>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</si>
  <si>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</si>
  <si>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</si>
  <si>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</si>
  <si>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</si>
  <si>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</si>
  <si>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</si>
  <si>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</si>
  <si>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</si>
  <si>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</si>
  <si>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</si>
  <si>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</si>
  <si>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</si>
  <si>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</si>
  <si>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</si>
  <si>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</si>
  <si>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</si>
  <si>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</si>
  <si>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</si>
  <si>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</si>
  <si>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</si>
  <si>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</si>
  <si>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</si>
  <si>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</si>
  <si>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</si>
  <si>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</si>
  <si>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</si>
  <si>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</si>
  <si>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</si>
  <si>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</si>
  <si>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</si>
  <si>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</si>
  <si>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</si>
  <si>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</si>
  <si>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</si>
  <si>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</si>
  <si>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</si>
  <si>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</si>
  <si>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</si>
  <si>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</si>
  <si>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</si>
  <si>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</si>
  <si>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</si>
  <si>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</si>
  <si>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</si>
  <si>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</si>
  <si>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</si>
  <si>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</si>
  <si>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</si>
  <si>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</si>
  <si>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</si>
  <si>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</si>
  <si>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</si>
  <si>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</si>
  <si>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</si>
  <si>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</si>
  <si>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</si>
  <si>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</si>
  <si>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</si>
  <si>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</si>
  <si>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</si>
  <si>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</si>
  <si>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</si>
  <si>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</si>
  <si>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</si>
  <si>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</si>
  <si>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</si>
  <si>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</si>
  <si>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</si>
  <si>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</si>
  <si>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</si>
  <si>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</si>
  <si>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</si>
  <si>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</si>
  <si>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</si>
  <si>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</si>
  <si>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</si>
  <si>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</si>
  <si>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</si>
  <si>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</si>
  <si>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</si>
  <si>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</si>
  <si>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</si>
  <si>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</si>
  <si>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</si>
  <si>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</si>
  <si>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</si>
  <si>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</si>
  <si>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</si>
  <si>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</si>
  <si>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</si>
  <si>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</si>
  <si>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</si>
  <si>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</si>
  <si>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</si>
  <si>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</si>
  <si>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</si>
  <si>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</si>
  <si>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</si>
  <si>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</si>
  <si>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</si>
  <si>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</si>
  <si>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</si>
  <si>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</si>
  <si>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</si>
  <si>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</si>
  <si>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</si>
  <si>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</si>
  <si>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</si>
  <si>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</si>
  <si>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</si>
  <si>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</si>
  <si>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</si>
  <si>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</si>
  <si>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</si>
  <si>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</si>
  <si>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</si>
  <si>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</si>
  <si>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</si>
  <si>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</si>
  <si>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</si>
  <si>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</si>
  <si>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</si>
  <si>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</si>
  <si>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</si>
  <si>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</si>
  <si>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</si>
  <si>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</si>
  <si>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</si>
  <si>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</si>
  <si>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</si>
  <si>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</si>
  <si>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</si>
  <si>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</si>
  <si>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</si>
  <si>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</si>
  <si>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</si>
  <si>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</si>
  <si>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</si>
  <si>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</si>
  <si>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</si>
  <si>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</si>
  <si>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17 Noviembre</t>
  </si>
  <si>
    <t>19 Enero</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</si>
  <si>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</si>
  <si>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</si>
  <si>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</si>
  <si>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</si>
  <si>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</si>
  <si>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</si>
  <si>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</si>
  <si>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</si>
  <si>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</si>
  <si>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</si>
  <si>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</si>
  <si>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</si>
  <si>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</si>
  <si>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</si>
  <si>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</si>
  <si>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</si>
  <si>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</si>
  <si>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</si>
  <si>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</si>
  <si>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</si>
  <si>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</si>
  <si>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</si>
  <si>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</si>
  <si>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</si>
  <si>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</si>
  <si>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</si>
  <si>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</si>
  <si>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</si>
  <si>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</si>
  <si>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</si>
  <si>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</si>
  <si>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</si>
  <si>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</si>
  <si>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</si>
  <si>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</si>
  <si>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</si>
  <si>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</si>
  <si>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</si>
  <si>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</si>
  <si>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</si>
  <si>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</si>
  <si>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</si>
  <si>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</si>
  <si>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</si>
  <si>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</si>
  <si>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</si>
  <si>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</si>
  <si>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</si>
  <si>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</si>
  <si>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</si>
  <si>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</si>
  <si>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</si>
  <si>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</si>
  <si>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</si>
  <si>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</si>
  <si>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</si>
  <si>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</si>
  <si>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</si>
  <si>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</si>
  <si>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</si>
  <si>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</si>
  <si>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</si>
  <si>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</si>
  <si>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</si>
  <si>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</si>
  <si>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</si>
  <si>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</si>
  <si>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</si>
  <si>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</si>
  <si>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</si>
  <si>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</si>
  <si>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</si>
  <si>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</si>
  <si>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</si>
  <si>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</si>
  <si>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</si>
  <si>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</si>
  <si>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</si>
  <si>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</si>
  <si>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</si>
  <si>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</si>
  <si>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</si>
  <si>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3º 2024</t>
  </si>
  <si>
    <t>*** Se incluye cisternas o asimilables cuyo punto de salida declarado no forma parte del sistema gasista.</t>
  </si>
  <si>
    <t>oct-24</t>
  </si>
  <si>
    <t>Indonesia</t>
  </si>
  <si>
    <t>**Tarifa TUR 2: consumo estimado de 12.000 kWh/año hasta 30 de septiembre de 2021 y de 8.000 kWh/año desde 1 de octubre de 2021.</t>
  </si>
  <si>
    <t>nov-24</t>
  </si>
  <si>
    <t>Malasia</t>
  </si>
  <si>
    <t>19 Noviembre</t>
  </si>
  <si>
    <t>nov-23</t>
  </si>
  <si>
    <t>BOLETÍN ESTADÍSTICO HIDROCARBUROS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</si>
</sst>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68" fontId="4" fillId="38" borderId="0" xfId="1" quotePrefix="1" applyNumberFormat="1" applyFill="1" applyAlignment="1">
      <alignment horizontal="right"/>
    </xf>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0" fontId="4" fillId="2" borderId="2" xfId="1" quotePrefix="1" applyFill="1" applyBorder="1"/>
    <xf numFmtId="4" fontId="4" fillId="11" borderId="2" xfId="1" applyNumberFormat="1" applyFill="1" applyBorder="1" applyAlignment="1">
      <alignment horizontal="right"/>
    </xf>
    <xf numFmtId="4" fontId="4" fillId="2" borderId="6" xfId="1" applyNumberFormat="1" applyFill="1" applyBorder="1" applyAlignment="1">
      <alignment horizontal="right"/>
    </xf>
    <xf numFmtId="0" fontId="8" fillId="2" borderId="5" xfId="1" quotePrefix="1" applyFont="1" applyFill="1" applyBorder="1" applyAlignment="1">
      <alignment horizontal="center" vertical="center"/>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13"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7" fillId="2" borderId="0" xfId="0" applyNumberFormat="1" applyFont="1" applyFill="1" applyBorder="1"/>
    <xf numFmtId="171" fontId="13" fillId="6" borderId="0" xfId="0" applyNumberFormat="1" applyFon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41">
    <dxf>
      <numFmt numFmtId="191" formatCode="&quot;^&quot;"/>
    </dxf>
    <dxf>
      <numFmt numFmtId="191" formatCode="&quot;^&quot;"/>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91" formatCode="&quot;^&quot;"/>
    </dxf>
    <dxf>
      <numFmt numFmtId="191" formatCode="&quot;^&quot;"/>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91" formatCode="&quot;^&quot;"/>
    </dxf>
    <dxf>
      <numFmt numFmtId="189" formatCode="\^"/>
    </dxf>
    <dxf>
      <numFmt numFmtId="189" formatCode="\^"/>
    </dxf>
    <dxf>
      <numFmt numFmtId="190" formatCode="&quot;-&quot;"/>
    </dxf>
    <dxf>
      <numFmt numFmtId="188" formatCode="\^;\^;\^"/>
    </dxf>
    <dxf>
      <numFmt numFmtId="188" formatCode="\^;\^;\^"/>
    </dxf>
    <dxf>
      <numFmt numFmtId="189" formatCode="\^"/>
    </dxf>
    <dxf>
      <numFmt numFmtId="190" formatCode="&quot;-&quot;"/>
    </dxf>
    <dxf>
      <numFmt numFmtId="190" formatCode="&quot;-&quot;"/>
    </dxf>
    <dxf>
      <numFmt numFmtId="191" formatCode="&quot;^&quot;"/>
    </dxf>
    <dxf>
      <numFmt numFmtId="191" formatCode="&quot;^&quot;"/>
    </dxf>
    <dxf>
      <numFmt numFmtId="188" formatCode="\^;\^;\^"/>
    </dxf>
    <dxf>
      <numFmt numFmtId="188" formatCode="\^;\^;\^"/>
    </dxf>
    <dxf>
      <numFmt numFmtId="190" formatCode="&quot;-&quot;"/>
    </dxf>
    <dxf>
      <numFmt numFmtId="189" formatCode="\^"/>
    </dxf>
    <dxf>
      <numFmt numFmtId="188" formatCode="\^;\^;\^"/>
    </dxf>
    <dxf>
      <numFmt numFmtId="190"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9" formatCode="\^"/>
    </dxf>
    <dxf>
      <numFmt numFmtId="188"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8" formatCode="\^;\^;\^"/>
    </dxf>
    <dxf>
      <numFmt numFmtId="189" formatCode="\^"/>
    </dxf>
    <dxf>
      <numFmt numFmtId="192" formatCode="\^;\^;0"/>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88" formatCode="\^;\^;\^"/>
    </dxf>
    <dxf>
      <numFmt numFmtId="190" formatCode="&quot;-&quot;"/>
    </dxf>
    <dxf>
      <numFmt numFmtId="189" formatCode="\^"/>
    </dxf>
    <dxf>
      <numFmt numFmtId="183" formatCode="\^;&quot;^&quot;"/>
    </dxf>
    <dxf>
      <numFmt numFmtId="188"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90" formatCode="&quot;-&quot;"/>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90" formatCode="&quot;-&quot;"/>
    </dxf>
    <dxf>
      <numFmt numFmtId="188" formatCode="\^;\^;\^"/>
    </dxf>
    <dxf>
      <numFmt numFmtId="190" formatCode="&quot;-&quot;"/>
    </dxf>
    <dxf>
      <numFmt numFmtId="188"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90" formatCode="&quot;-&quot;"/>
    </dxf>
    <dxf>
      <numFmt numFmtId="190" formatCode="&quot;-&quot;"/>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8" formatCode="\^;\^;\^"/>
    </dxf>
    <dxf>
      <numFmt numFmtId="189" formatCode="\^"/>
    </dxf>
    <dxf>
      <numFmt numFmtId="190"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8" formatCode="\^;\^;\^"/>
    </dxf>
    <dxf>
      <numFmt numFmtId="189" formatCode="\^"/>
    </dxf>
    <dxf>
      <numFmt numFmtId="190" formatCode="&quot;-&quot;"/>
    </dxf>
    <dxf>
      <numFmt numFmtId="189"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693</v>
      </c>
    </row>
    <row r="3" spans="1:9" ht="15" customHeight="1" x14ac:dyDescent="0.2">
      <c r="A3" s="499">
        <v>45597</v>
      </c>
    </row>
    <row r="4" spans="1:9" ht="15" customHeight="1" x14ac:dyDescent="0.25">
      <c r="A4" s="764" t="s">
        <v>19</v>
      </c>
      <c r="B4" s="764"/>
      <c r="C4" s="764"/>
      <c r="D4" s="764"/>
      <c r="E4" s="764"/>
      <c r="F4" s="764"/>
      <c r="G4" s="76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613</v>
      </c>
      <c r="D63" s="719"/>
      <c r="E63" s="719"/>
      <c r="F63" s="719"/>
      <c r="G63" s="719"/>
    </row>
    <row r="64" spans="1:8" ht="15" customHeight="1" x14ac:dyDescent="0.2">
      <c r="B64" s="6"/>
      <c r="C64" s="8" t="s">
        <v>360</v>
      </c>
      <c r="D64" s="8"/>
      <c r="E64" s="8"/>
      <c r="F64" s="8"/>
      <c r="G64" s="8"/>
    </row>
    <row r="65" spans="2:9" ht="15" customHeight="1" x14ac:dyDescent="0.2">
      <c r="B65" s="6"/>
      <c r="C65" s="8" t="s">
        <v>618</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5" t="s">
        <v>504</v>
      </c>
      <c r="B98" s="766"/>
      <c r="C98" s="766"/>
      <c r="D98" s="766"/>
      <c r="E98" s="766"/>
      <c r="F98" s="766"/>
      <c r="G98" s="766"/>
      <c r="H98" s="766"/>
      <c r="I98" s="766"/>
      <c r="J98" s="766"/>
      <c r="K98" s="766"/>
    </row>
    <row r="99" spans="1:11" ht="15" customHeight="1" x14ac:dyDescent="0.2">
      <c r="A99" s="766"/>
      <c r="B99" s="766"/>
      <c r="C99" s="766"/>
      <c r="D99" s="766"/>
      <c r="E99" s="766"/>
      <c r="F99" s="766"/>
      <c r="G99" s="766"/>
      <c r="H99" s="766"/>
      <c r="I99" s="766"/>
      <c r="J99" s="766"/>
      <c r="K99" s="766"/>
    </row>
    <row r="100" spans="1:11" ht="15" customHeight="1" x14ac:dyDescent="0.2">
      <c r="A100" s="766"/>
      <c r="B100" s="766"/>
      <c r="C100" s="766"/>
      <c r="D100" s="766"/>
      <c r="E100" s="766"/>
      <c r="F100" s="766"/>
      <c r="G100" s="766"/>
      <c r="H100" s="766"/>
      <c r="I100" s="766"/>
      <c r="J100" s="766"/>
      <c r="K100" s="766"/>
    </row>
    <row r="101" spans="1:11" ht="15" customHeight="1" x14ac:dyDescent="0.2">
      <c r="A101" s="766"/>
      <c r="B101" s="766"/>
      <c r="C101" s="766"/>
      <c r="D101" s="766"/>
      <c r="E101" s="766"/>
      <c r="F101" s="766"/>
      <c r="G101" s="766"/>
      <c r="H101" s="766"/>
      <c r="I101" s="766"/>
      <c r="J101" s="766"/>
      <c r="K101" s="766"/>
    </row>
    <row r="102" spans="1:11" ht="15" customHeight="1" x14ac:dyDescent="0.2">
      <c r="A102" s="766"/>
      <c r="B102" s="766"/>
      <c r="C102" s="766"/>
      <c r="D102" s="766"/>
      <c r="E102" s="766"/>
      <c r="F102" s="766"/>
      <c r="G102" s="766"/>
      <c r="H102" s="766"/>
      <c r="I102" s="766"/>
      <c r="J102" s="766"/>
      <c r="K102" s="76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3">
        <f>INDICE!A3</f>
        <v>45597</v>
      </c>
      <c r="C3" s="784"/>
      <c r="D3" s="784" t="s">
        <v>115</v>
      </c>
      <c r="E3" s="784"/>
      <c r="F3" s="784" t="s">
        <v>116</v>
      </c>
      <c r="G3" s="785"/>
      <c r="H3" s="784"/>
    </row>
    <row r="4" spans="1:8" x14ac:dyDescent="0.2">
      <c r="A4" s="347"/>
      <c r="B4" s="348" t="s">
        <v>47</v>
      </c>
      <c r="C4" s="348" t="s">
        <v>417</v>
      </c>
      <c r="D4" s="348" t="s">
        <v>47</v>
      </c>
      <c r="E4" s="348" t="s">
        <v>417</v>
      </c>
      <c r="F4" s="348" t="s">
        <v>47</v>
      </c>
      <c r="G4" s="349" t="s">
        <v>417</v>
      </c>
      <c r="H4" s="349" t="s">
        <v>106</v>
      </c>
    </row>
    <row r="5" spans="1:8" x14ac:dyDescent="0.2">
      <c r="A5" s="350" t="s">
        <v>171</v>
      </c>
      <c r="B5" s="322">
        <v>1771.5986100000007</v>
      </c>
      <c r="C5" s="315">
        <v>-3.5608591172963644</v>
      </c>
      <c r="D5" s="314">
        <v>19982.21802</v>
      </c>
      <c r="E5" s="315">
        <v>0.45681067373587886</v>
      </c>
      <c r="F5" s="314">
        <v>21756.831049999997</v>
      </c>
      <c r="G5" s="329">
        <v>-0.30752761618743907</v>
      </c>
      <c r="H5" s="320">
        <v>72.970732091140007</v>
      </c>
    </row>
    <row r="6" spans="1:8" x14ac:dyDescent="0.2">
      <c r="A6" s="350" t="s">
        <v>172</v>
      </c>
      <c r="B6" s="580">
        <v>10.406309999999996</v>
      </c>
      <c r="C6" s="329">
        <v>1761.1943768779502</v>
      </c>
      <c r="D6" s="351">
        <v>52.63868999999999</v>
      </c>
      <c r="E6" s="315">
        <v>1658.832472383905</v>
      </c>
      <c r="F6" s="314">
        <v>53.615079999999985</v>
      </c>
      <c r="G6" s="315">
        <v>257.64010579434125</v>
      </c>
      <c r="H6" s="320">
        <v>0.17982084016436015</v>
      </c>
    </row>
    <row r="7" spans="1:8" x14ac:dyDescent="0.2">
      <c r="A7" s="350" t="s">
        <v>173</v>
      </c>
      <c r="B7" s="337">
        <v>1.856E-2</v>
      </c>
      <c r="C7" s="329">
        <v>-20.274914089347089</v>
      </c>
      <c r="D7" s="328">
        <v>0.59077999999999997</v>
      </c>
      <c r="E7" s="329">
        <v>1204.726148409894</v>
      </c>
      <c r="F7" s="328">
        <v>0.61414999999999986</v>
      </c>
      <c r="G7" s="315">
        <v>1146.2459415584415</v>
      </c>
      <c r="H7" s="580">
        <v>2.0598116982561954E-3</v>
      </c>
    </row>
    <row r="8" spans="1:8" x14ac:dyDescent="0.2">
      <c r="A8" s="361" t="s">
        <v>174</v>
      </c>
      <c r="B8" s="323">
        <v>1782.023480000001</v>
      </c>
      <c r="C8" s="324">
        <v>-3.0241134493649664</v>
      </c>
      <c r="D8" s="323">
        <v>20035.447490000002</v>
      </c>
      <c r="E8" s="370">
        <v>0.70902997213238339</v>
      </c>
      <c r="F8" s="323">
        <v>21811.060279999994</v>
      </c>
      <c r="G8" s="324">
        <v>-0.12787251003889694</v>
      </c>
      <c r="H8" s="324">
        <v>73.152612743002607</v>
      </c>
    </row>
    <row r="9" spans="1:8" x14ac:dyDescent="0.2">
      <c r="A9" s="350" t="s">
        <v>175</v>
      </c>
      <c r="B9" s="322">
        <v>317.6785500000002</v>
      </c>
      <c r="C9" s="315">
        <v>-7.0832226392725408</v>
      </c>
      <c r="D9" s="314">
        <v>3388.3267700000006</v>
      </c>
      <c r="E9" s="315">
        <v>3.3283045540677922</v>
      </c>
      <c r="F9" s="314">
        <v>3734.3244600000007</v>
      </c>
      <c r="G9" s="315">
        <v>-3.1481653434312529</v>
      </c>
      <c r="H9" s="320">
        <v>12.524636013664828</v>
      </c>
    </row>
    <row r="10" spans="1:8" x14ac:dyDescent="0.2">
      <c r="A10" s="350" t="s">
        <v>176</v>
      </c>
      <c r="B10" s="322">
        <v>96.343390000000014</v>
      </c>
      <c r="C10" s="315">
        <v>-27.243458579581613</v>
      </c>
      <c r="D10" s="314">
        <v>1047.5692499999996</v>
      </c>
      <c r="E10" s="329">
        <v>6.3990344989393462</v>
      </c>
      <c r="F10" s="314">
        <v>1225.5745299999999</v>
      </c>
      <c r="G10" s="329">
        <v>18.169760173460116</v>
      </c>
      <c r="H10" s="320">
        <v>4.1104823804914741</v>
      </c>
    </row>
    <row r="11" spans="1:8" x14ac:dyDescent="0.2">
      <c r="A11" s="350" t="s">
        <v>177</v>
      </c>
      <c r="B11" s="322">
        <v>274.06814000000003</v>
      </c>
      <c r="C11" s="315">
        <v>-3.4735935953958066</v>
      </c>
      <c r="D11" s="314">
        <v>2780.8271800000002</v>
      </c>
      <c r="E11" s="315">
        <v>-1.4729749031394366</v>
      </c>
      <c r="F11" s="314">
        <v>3044.8729500000004</v>
      </c>
      <c r="G11" s="315">
        <v>-4.22539970625881</v>
      </c>
      <c r="H11" s="320">
        <v>10.212268862841087</v>
      </c>
    </row>
    <row r="12" spans="1:8" s="3" customFormat="1" x14ac:dyDescent="0.2">
      <c r="A12" s="352" t="s">
        <v>148</v>
      </c>
      <c r="B12" s="325">
        <v>2470.1135600000016</v>
      </c>
      <c r="C12" s="326">
        <v>-4.8433751201181474</v>
      </c>
      <c r="D12" s="325">
        <v>27252.170690000003</v>
      </c>
      <c r="E12" s="326">
        <v>1.0067550264607688</v>
      </c>
      <c r="F12" s="325">
        <v>29815.832219999997</v>
      </c>
      <c r="G12" s="326">
        <v>-0.3182780137306217</v>
      </c>
      <c r="H12" s="326">
        <v>100</v>
      </c>
    </row>
    <row r="13" spans="1:8" x14ac:dyDescent="0.2">
      <c r="A13" s="362" t="s">
        <v>149</v>
      </c>
      <c r="B13" s="327"/>
      <c r="C13" s="327"/>
      <c r="D13" s="327"/>
      <c r="E13" s="327"/>
      <c r="F13" s="327"/>
      <c r="G13" s="327"/>
      <c r="H13" s="327"/>
    </row>
    <row r="14" spans="1:8" s="105" customFormat="1" x14ac:dyDescent="0.2">
      <c r="A14" s="596" t="s">
        <v>178</v>
      </c>
      <c r="B14" s="587">
        <v>119.33677</v>
      </c>
      <c r="C14" s="588">
        <v>-35.537991184335866</v>
      </c>
      <c r="D14" s="589">
        <v>1246.7304000000001</v>
      </c>
      <c r="E14" s="588">
        <v>-29.112435761381573</v>
      </c>
      <c r="F14" s="314">
        <v>1415.5767100000005</v>
      </c>
      <c r="G14" s="588">
        <v>-24.58613483368547</v>
      </c>
      <c r="H14" s="590">
        <v>4.7477350273337455</v>
      </c>
    </row>
    <row r="15" spans="1:8" s="105" customFormat="1" x14ac:dyDescent="0.2">
      <c r="A15" s="597" t="s">
        <v>557</v>
      </c>
      <c r="B15" s="592">
        <v>6.6967002028502973</v>
      </c>
      <c r="C15" s="593"/>
      <c r="D15" s="594">
        <v>6.2226231813502659</v>
      </c>
      <c r="E15" s="593"/>
      <c r="F15" s="594">
        <v>6.4901783399225046</v>
      </c>
      <c r="G15" s="593"/>
      <c r="H15" s="595"/>
    </row>
    <row r="16" spans="1:8" s="105" customFormat="1" x14ac:dyDescent="0.2">
      <c r="A16" s="598" t="s">
        <v>423</v>
      </c>
      <c r="B16" s="599">
        <v>158.09150000000002</v>
      </c>
      <c r="C16" s="600">
        <v>-8.3570515446550289</v>
      </c>
      <c r="D16" s="601">
        <v>1611.6555000000001</v>
      </c>
      <c r="E16" s="600">
        <v>-2.5235161177041237</v>
      </c>
      <c r="F16" s="601">
        <v>1764.7455600000001</v>
      </c>
      <c r="G16" s="600">
        <v>-6.8466179346346845</v>
      </c>
      <c r="H16" s="602">
        <v>5.9188204004456271</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6" t="s">
        <v>424</v>
      </c>
      <c r="B19" s="787"/>
      <c r="C19" s="787"/>
      <c r="D19" s="787"/>
      <c r="E19" s="787"/>
      <c r="F19" s="787"/>
      <c r="G19" s="787"/>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0" t="s">
        <v>670</v>
      </c>
      <c r="B21" s="780"/>
      <c r="C21" s="780"/>
      <c r="D21" s="780"/>
      <c r="E21" s="780"/>
      <c r="F21" s="780"/>
      <c r="G21" s="780"/>
      <c r="H21" s="780"/>
    </row>
    <row r="22" spans="1:22" x14ac:dyDescent="0.2">
      <c r="A22" s="780"/>
      <c r="B22" s="780"/>
      <c r="C22" s="780"/>
      <c r="D22" s="780"/>
      <c r="E22" s="780"/>
      <c r="F22" s="780"/>
      <c r="G22" s="780"/>
      <c r="H22" s="780"/>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13" priority="35" operator="between">
      <formula>0</formula>
      <formula>0.5</formula>
    </cfRule>
    <cfRule type="cellIs" dxfId="212" priority="36" operator="between">
      <formula>0</formula>
      <formula>0.49</formula>
    </cfRule>
  </conditionalFormatting>
  <conditionalFormatting sqref="B7:F7">
    <cfRule type="cellIs" dxfId="211" priority="1" operator="equal">
      <formula>0</formula>
    </cfRule>
    <cfRule type="cellIs" dxfId="210" priority="2" operator="between">
      <formula>0</formula>
      <formula>0.5</formula>
    </cfRule>
  </conditionalFormatting>
  <conditionalFormatting sqref="D6">
    <cfRule type="cellIs" dxfId="209" priority="33" operator="between">
      <formula>0</formula>
      <formula>0.5</formula>
    </cfRule>
    <cfRule type="cellIs" dxfId="208" priority="34" operator="between">
      <formula>0</formula>
      <formula>0.49</formula>
    </cfRule>
  </conditionalFormatting>
  <conditionalFormatting sqref="E8">
    <cfRule type="cellIs" dxfId="207" priority="15" operator="between">
      <formula>-0.04999999</formula>
      <formula>-0.00000001</formula>
    </cfRule>
  </conditionalFormatting>
  <conditionalFormatting sqref="E10">
    <cfRule type="cellIs" dxfId="206" priority="5" operator="equal">
      <formula>0</formula>
    </cfRule>
    <cfRule type="cellIs" dxfId="205" priority="6" operator="between">
      <formula>-0.5</formula>
      <formula>0.5</formula>
    </cfRule>
  </conditionalFormatting>
  <conditionalFormatting sqref="G10">
    <cfRule type="cellIs" dxfId="204" priority="3" operator="equal">
      <formula>0</formula>
    </cfRule>
    <cfRule type="cellIs" dxfId="203" priority="4" operator="between">
      <formula>-0.5</formula>
      <formula>0.5</formula>
    </cfRule>
  </conditionalFormatting>
  <conditionalFormatting sqref="H7">
    <cfRule type="cellIs" dxfId="202" priority="11" operator="between">
      <formula>0</formula>
      <formula>0.5</formula>
    </cfRule>
    <cfRule type="cellIs" dxfId="201"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1">
        <f>INDICE!A3</f>
        <v>45597</v>
      </c>
      <c r="C3" s="781"/>
      <c r="D3" s="781">
        <f>INDICE!C3</f>
        <v>0</v>
      </c>
      <c r="E3" s="781"/>
      <c r="F3" s="91"/>
      <c r="G3" s="782" t="s">
        <v>116</v>
      </c>
      <c r="H3" s="782"/>
      <c r="I3" s="782"/>
      <c r="J3" s="782"/>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280.82839999999999</v>
      </c>
      <c r="C5" s="94">
        <v>56.210399999999986</v>
      </c>
      <c r="D5" s="94">
        <v>5.62216</v>
      </c>
      <c r="E5" s="339">
        <v>342.66095999999999</v>
      </c>
      <c r="F5" s="94"/>
      <c r="G5" s="94">
        <v>3471.8525800000039</v>
      </c>
      <c r="H5" s="94">
        <v>650.5667099999996</v>
      </c>
      <c r="I5" s="94">
        <v>62.20217000000001</v>
      </c>
      <c r="J5" s="339">
        <v>4184.621460000003</v>
      </c>
    </row>
    <row r="6" spans="1:10" x14ac:dyDescent="0.2">
      <c r="A6" s="364" t="s">
        <v>154</v>
      </c>
      <c r="B6" s="96">
        <v>69.727540000000005</v>
      </c>
      <c r="C6" s="96">
        <v>22.728719999999999</v>
      </c>
      <c r="D6" s="96">
        <v>7.6370399999999998</v>
      </c>
      <c r="E6" s="341">
        <v>100.0933</v>
      </c>
      <c r="F6" s="96"/>
      <c r="G6" s="96">
        <v>809.4183800000003</v>
      </c>
      <c r="H6" s="96">
        <v>250.99232000000006</v>
      </c>
      <c r="I6" s="96">
        <v>82.547979999999981</v>
      </c>
      <c r="J6" s="341">
        <v>1142.9586800000004</v>
      </c>
    </row>
    <row r="7" spans="1:10" x14ac:dyDescent="0.2">
      <c r="A7" s="364" t="s">
        <v>155</v>
      </c>
      <c r="B7" s="96">
        <v>32.393639999999998</v>
      </c>
      <c r="C7" s="96">
        <v>5.8424700000000005</v>
      </c>
      <c r="D7" s="96">
        <v>2.4760699999999995</v>
      </c>
      <c r="E7" s="341">
        <v>40.712179999999996</v>
      </c>
      <c r="F7" s="96"/>
      <c r="G7" s="96">
        <v>396.34253999999987</v>
      </c>
      <c r="H7" s="96">
        <v>74.555030000000002</v>
      </c>
      <c r="I7" s="96">
        <v>34.374759999999995</v>
      </c>
      <c r="J7" s="341">
        <v>505.27232999999984</v>
      </c>
    </row>
    <row r="8" spans="1:10" x14ac:dyDescent="0.2">
      <c r="A8" s="364" t="s">
        <v>156</v>
      </c>
      <c r="B8" s="96">
        <v>23.621440000000003</v>
      </c>
      <c r="C8" s="96">
        <v>3.0734100000000004</v>
      </c>
      <c r="D8" s="96">
        <v>8.2467200000000016</v>
      </c>
      <c r="E8" s="341">
        <v>34.941570000000006</v>
      </c>
      <c r="F8" s="96"/>
      <c r="G8" s="96">
        <v>351.22004999999996</v>
      </c>
      <c r="H8" s="96">
        <v>40.698169999999983</v>
      </c>
      <c r="I8" s="96">
        <v>150.52893000000003</v>
      </c>
      <c r="J8" s="341">
        <v>542.44714999999997</v>
      </c>
    </row>
    <row r="9" spans="1:10" x14ac:dyDescent="0.2">
      <c r="A9" s="364" t="s">
        <v>157</v>
      </c>
      <c r="B9" s="96">
        <v>54.910640000000001</v>
      </c>
      <c r="C9" s="96">
        <v>0</v>
      </c>
      <c r="D9" s="96">
        <v>0</v>
      </c>
      <c r="E9" s="341">
        <v>54.910640000000001</v>
      </c>
      <c r="F9" s="96"/>
      <c r="G9" s="96">
        <v>658.16789999999992</v>
      </c>
      <c r="H9" s="96">
        <v>0</v>
      </c>
      <c r="I9" s="96">
        <v>0</v>
      </c>
      <c r="J9" s="341">
        <v>658.16789999999992</v>
      </c>
    </row>
    <row r="10" spans="1:10" x14ac:dyDescent="0.2">
      <c r="A10" s="364" t="s">
        <v>158</v>
      </c>
      <c r="B10" s="96">
        <v>24.354900000000001</v>
      </c>
      <c r="C10" s="96">
        <v>4.0701200000000002</v>
      </c>
      <c r="D10" s="96">
        <v>0.19191000000000003</v>
      </c>
      <c r="E10" s="341">
        <v>28.61693</v>
      </c>
      <c r="F10" s="96"/>
      <c r="G10" s="96">
        <v>291.57504</v>
      </c>
      <c r="H10" s="96">
        <v>54.843240000000016</v>
      </c>
      <c r="I10" s="96">
        <v>2.5639800000000004</v>
      </c>
      <c r="J10" s="341">
        <v>348.98226000000005</v>
      </c>
    </row>
    <row r="11" spans="1:10" x14ac:dyDescent="0.2">
      <c r="A11" s="364" t="s">
        <v>159</v>
      </c>
      <c r="B11" s="96">
        <v>134.64378999999994</v>
      </c>
      <c r="C11" s="96">
        <v>55.452350000000003</v>
      </c>
      <c r="D11" s="96">
        <v>12.252540000000002</v>
      </c>
      <c r="E11" s="341">
        <v>202.34867999999994</v>
      </c>
      <c r="F11" s="96"/>
      <c r="G11" s="96">
        <v>1681.7483599999982</v>
      </c>
      <c r="H11" s="96">
        <v>582.02649999999971</v>
      </c>
      <c r="I11" s="96">
        <v>168.34352999999996</v>
      </c>
      <c r="J11" s="341">
        <v>2432.1183899999978</v>
      </c>
    </row>
    <row r="12" spans="1:10" x14ac:dyDescent="0.2">
      <c r="A12" s="364" t="s">
        <v>508</v>
      </c>
      <c r="B12" s="96">
        <v>106.57723000000001</v>
      </c>
      <c r="C12" s="96">
        <v>40.68817</v>
      </c>
      <c r="D12" s="96">
        <v>10.794499999999999</v>
      </c>
      <c r="E12" s="341">
        <v>158.0599</v>
      </c>
      <c r="F12" s="96"/>
      <c r="G12" s="96">
        <v>1258.9860600000002</v>
      </c>
      <c r="H12" s="96">
        <v>462.01124999999979</v>
      </c>
      <c r="I12" s="96">
        <v>131.72595999999993</v>
      </c>
      <c r="J12" s="341">
        <v>1852.72327</v>
      </c>
    </row>
    <row r="13" spans="1:10" x14ac:dyDescent="0.2">
      <c r="A13" s="364" t="s">
        <v>160</v>
      </c>
      <c r="B13" s="96">
        <v>278.14051000000001</v>
      </c>
      <c r="C13" s="96">
        <v>35.363590000000009</v>
      </c>
      <c r="D13" s="96">
        <v>8.3930900000000008</v>
      </c>
      <c r="E13" s="341">
        <v>321.89719000000002</v>
      </c>
      <c r="F13" s="96"/>
      <c r="G13" s="96">
        <v>3533.0612800000008</v>
      </c>
      <c r="H13" s="96">
        <v>453.10475000000031</v>
      </c>
      <c r="I13" s="96">
        <v>88.505679999999955</v>
      </c>
      <c r="J13" s="341">
        <v>4074.671710000001</v>
      </c>
    </row>
    <row r="14" spans="1:10" x14ac:dyDescent="0.2">
      <c r="A14" s="364" t="s">
        <v>161</v>
      </c>
      <c r="B14" s="96">
        <v>0.83299000000000001</v>
      </c>
      <c r="C14" s="96">
        <v>0</v>
      </c>
      <c r="D14" s="96">
        <v>5.4490000000000004E-2</v>
      </c>
      <c r="E14" s="341">
        <v>0.88748000000000005</v>
      </c>
      <c r="F14" s="96"/>
      <c r="G14" s="96">
        <v>12.463400000000002</v>
      </c>
      <c r="H14" s="96">
        <v>0</v>
      </c>
      <c r="I14" s="96">
        <v>0.46351999999999999</v>
      </c>
      <c r="J14" s="341">
        <v>12.926920000000003</v>
      </c>
    </row>
    <row r="15" spans="1:10" x14ac:dyDescent="0.2">
      <c r="A15" s="364" t="s">
        <v>162</v>
      </c>
      <c r="B15" s="96">
        <v>156.66886</v>
      </c>
      <c r="C15" s="96">
        <v>16.867199999999997</v>
      </c>
      <c r="D15" s="96">
        <v>3.8712800000000001</v>
      </c>
      <c r="E15" s="341">
        <v>177.40734</v>
      </c>
      <c r="F15" s="96"/>
      <c r="G15" s="96">
        <v>2005.9062300000001</v>
      </c>
      <c r="H15" s="96">
        <v>206.91188999999991</v>
      </c>
      <c r="I15" s="96">
        <v>39.702739999999984</v>
      </c>
      <c r="J15" s="341">
        <v>2252.5208600000001</v>
      </c>
    </row>
    <row r="16" spans="1:10" x14ac:dyDescent="0.2">
      <c r="A16" s="364" t="s">
        <v>163</v>
      </c>
      <c r="B16" s="96">
        <v>56.004820000000002</v>
      </c>
      <c r="C16" s="96">
        <v>12.861619999999998</v>
      </c>
      <c r="D16" s="96">
        <v>1.37862</v>
      </c>
      <c r="E16" s="341">
        <v>70.245059999999995</v>
      </c>
      <c r="F16" s="96"/>
      <c r="G16" s="96">
        <v>703.99869000000058</v>
      </c>
      <c r="H16" s="96">
        <v>148.19048999999995</v>
      </c>
      <c r="I16" s="96">
        <v>13.422419999999999</v>
      </c>
      <c r="J16" s="341">
        <v>865.61160000000052</v>
      </c>
    </row>
    <row r="17" spans="1:10" x14ac:dyDescent="0.2">
      <c r="A17" s="364" t="s">
        <v>164</v>
      </c>
      <c r="B17" s="96">
        <v>107.30687999999998</v>
      </c>
      <c r="C17" s="96">
        <v>19.121180000000003</v>
      </c>
      <c r="D17" s="96">
        <v>12.6273</v>
      </c>
      <c r="E17" s="341">
        <v>139.05535999999998</v>
      </c>
      <c r="F17" s="96"/>
      <c r="G17" s="96">
        <v>1294.2905599999992</v>
      </c>
      <c r="H17" s="96">
        <v>266.11605000000014</v>
      </c>
      <c r="I17" s="96">
        <v>196.32563000000013</v>
      </c>
      <c r="J17" s="341">
        <v>1756.7322399999994</v>
      </c>
    </row>
    <row r="18" spans="1:10" x14ac:dyDescent="0.2">
      <c r="A18" s="364" t="s">
        <v>165</v>
      </c>
      <c r="B18" s="96">
        <v>12.57324</v>
      </c>
      <c r="C18" s="96">
        <v>4.1268599999999998</v>
      </c>
      <c r="D18" s="96">
        <v>1.39818</v>
      </c>
      <c r="E18" s="341">
        <v>18.098279999999999</v>
      </c>
      <c r="F18" s="96"/>
      <c r="G18" s="96">
        <v>153.69256000000001</v>
      </c>
      <c r="H18" s="96">
        <v>40.853569999999991</v>
      </c>
      <c r="I18" s="96">
        <v>16.998709999999999</v>
      </c>
      <c r="J18" s="341">
        <v>211.54483999999999</v>
      </c>
    </row>
    <row r="19" spans="1:10" x14ac:dyDescent="0.2">
      <c r="A19" s="364" t="s">
        <v>166</v>
      </c>
      <c r="B19" s="96">
        <v>145.3407</v>
      </c>
      <c r="C19" s="96">
        <v>10.251190000000001</v>
      </c>
      <c r="D19" s="96">
        <v>15.021830000000001</v>
      </c>
      <c r="E19" s="341">
        <v>170.61372</v>
      </c>
      <c r="F19" s="96"/>
      <c r="G19" s="96">
        <v>1797.1903700000003</v>
      </c>
      <c r="H19" s="96">
        <v>127.85449000000003</v>
      </c>
      <c r="I19" s="96">
        <v>161.74336</v>
      </c>
      <c r="J19" s="341">
        <v>2086.7882200000004</v>
      </c>
    </row>
    <row r="20" spans="1:10" x14ac:dyDescent="0.2">
      <c r="A20" s="364" t="s">
        <v>167</v>
      </c>
      <c r="B20" s="96">
        <v>0.97150999999999998</v>
      </c>
      <c r="C20" s="96">
        <v>0</v>
      </c>
      <c r="D20" s="96">
        <v>0</v>
      </c>
      <c r="E20" s="341">
        <v>0.97150999999999998</v>
      </c>
      <c r="F20" s="96"/>
      <c r="G20" s="96">
        <v>13.315990000000001</v>
      </c>
      <c r="H20" s="96">
        <v>0</v>
      </c>
      <c r="I20" s="96">
        <v>0</v>
      </c>
      <c r="J20" s="341">
        <v>13.315990000000001</v>
      </c>
    </row>
    <row r="21" spans="1:10" x14ac:dyDescent="0.2">
      <c r="A21" s="364" t="s">
        <v>168</v>
      </c>
      <c r="B21" s="96">
        <v>75.428769999999986</v>
      </c>
      <c r="C21" s="96">
        <v>10.741460000000002</v>
      </c>
      <c r="D21" s="96">
        <v>0.86502000000000001</v>
      </c>
      <c r="E21" s="341">
        <v>87.035249999999991</v>
      </c>
      <c r="F21" s="96"/>
      <c r="G21" s="96">
        <v>956.91209000000003</v>
      </c>
      <c r="H21" s="96">
        <v>139.47618</v>
      </c>
      <c r="I21" s="96">
        <v>8.7490000000000006</v>
      </c>
      <c r="J21" s="341">
        <v>1105.1372699999999</v>
      </c>
    </row>
    <row r="22" spans="1:10" x14ac:dyDescent="0.2">
      <c r="A22" s="364" t="s">
        <v>169</v>
      </c>
      <c r="B22" s="96">
        <v>61.627689999999994</v>
      </c>
      <c r="C22" s="96">
        <v>8.0571999999999999</v>
      </c>
      <c r="D22" s="96">
        <v>0.95680999999999994</v>
      </c>
      <c r="E22" s="341">
        <v>70.6417</v>
      </c>
      <c r="F22" s="96"/>
      <c r="G22" s="96">
        <v>613.13760999999988</v>
      </c>
      <c r="H22" s="96">
        <v>90.073009999999982</v>
      </c>
      <c r="I22" s="96">
        <v>11.435219999999997</v>
      </c>
      <c r="J22" s="341">
        <v>714.64583999999979</v>
      </c>
    </row>
    <row r="23" spans="1:10" x14ac:dyDescent="0.2">
      <c r="A23" s="365" t="s">
        <v>170</v>
      </c>
      <c r="B23" s="96">
        <v>149.64506</v>
      </c>
      <c r="C23" s="96">
        <v>12.22261</v>
      </c>
      <c r="D23" s="96">
        <v>4.5558300000000003</v>
      </c>
      <c r="E23" s="341">
        <v>166.42349999999999</v>
      </c>
      <c r="F23" s="96"/>
      <c r="G23" s="96">
        <v>1753.5513599999995</v>
      </c>
      <c r="H23" s="96">
        <v>146.05080999999996</v>
      </c>
      <c r="I23" s="96">
        <v>55.940940000000005</v>
      </c>
      <c r="J23" s="341">
        <v>1955.5431099999994</v>
      </c>
    </row>
    <row r="24" spans="1:10" x14ac:dyDescent="0.2">
      <c r="A24" s="366" t="s">
        <v>426</v>
      </c>
      <c r="B24" s="100">
        <v>1771.5986100000007</v>
      </c>
      <c r="C24" s="100">
        <v>317.67854999999969</v>
      </c>
      <c r="D24" s="100">
        <v>96.343389999999999</v>
      </c>
      <c r="E24" s="100">
        <v>2185.6205500000005</v>
      </c>
      <c r="F24" s="100"/>
      <c r="G24" s="100">
        <v>21756.831050000023</v>
      </c>
      <c r="H24" s="100">
        <v>3734.3244599999962</v>
      </c>
      <c r="I24" s="100">
        <v>1225.5745300000012</v>
      </c>
      <c r="J24" s="100">
        <v>26716.73004000002</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88"/>
      <c r="F28" s="78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200" priority="1" stopIfTrue="1" operator="equal">
      <formula>0</formula>
    </cfRule>
  </conditionalFormatting>
  <conditionalFormatting sqref="B6:J23">
    <cfRule type="cellIs" dxfId="199" priority="2" operator="between">
      <formula>0</formula>
      <formula>0.5</formula>
    </cfRule>
    <cfRule type="cellIs" dxfId="198"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9" t="s">
        <v>28</v>
      </c>
      <c r="B1" s="789"/>
      <c r="C1" s="789"/>
      <c r="D1" s="106"/>
      <c r="E1" s="106"/>
      <c r="F1" s="106"/>
      <c r="G1" s="106"/>
      <c r="H1" s="107"/>
    </row>
    <row r="2" spans="1:65" ht="14.1" customHeight="1" x14ac:dyDescent="0.2">
      <c r="A2" s="790"/>
      <c r="B2" s="790"/>
      <c r="C2" s="790"/>
      <c r="D2" s="109"/>
      <c r="E2" s="109"/>
      <c r="F2" s="109"/>
      <c r="H2" s="79" t="s">
        <v>151</v>
      </c>
    </row>
    <row r="3" spans="1:65" s="81" customFormat="1" ht="12.75" x14ac:dyDescent="0.2">
      <c r="A3" s="70"/>
      <c r="B3" s="777">
        <f>INDICE!A3</f>
        <v>45597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480.11356000000029</v>
      </c>
      <c r="C5" s="111">
        <v>5.2467889675368111</v>
      </c>
      <c r="D5" s="110">
        <v>5654.5600400000021</v>
      </c>
      <c r="E5" s="111">
        <v>7.4305722218364023</v>
      </c>
      <c r="F5" s="110">
        <v>6135.6615600000014</v>
      </c>
      <c r="G5" s="111">
        <v>6.5505173716714884</v>
      </c>
      <c r="H5" s="372">
        <v>21.689577638050654</v>
      </c>
    </row>
    <row r="6" spans="1:65" ht="14.1" customHeight="1" x14ac:dyDescent="0.2">
      <c r="A6" s="107" t="s">
        <v>184</v>
      </c>
      <c r="B6" s="376">
        <v>26.590249999999987</v>
      </c>
      <c r="C6" s="329">
        <v>7.0565248305188177</v>
      </c>
      <c r="D6" s="112">
        <v>314.39024999999998</v>
      </c>
      <c r="E6" s="113">
        <v>7.698458805757646</v>
      </c>
      <c r="F6" s="112">
        <v>341.71454</v>
      </c>
      <c r="G6" s="114">
        <v>6.0558642642016371</v>
      </c>
      <c r="H6" s="373">
        <v>1.2079616799106443</v>
      </c>
    </row>
    <row r="7" spans="1:65" ht="14.1" customHeight="1" x14ac:dyDescent="0.2">
      <c r="A7" s="107" t="s">
        <v>573</v>
      </c>
      <c r="B7" s="341">
        <v>0</v>
      </c>
      <c r="C7" s="113">
        <v>0</v>
      </c>
      <c r="D7" s="96">
        <v>8.8469999999999993E-2</v>
      </c>
      <c r="E7" s="113">
        <v>4.5250472589791864</v>
      </c>
      <c r="F7" s="96">
        <v>8.8469999999999993E-2</v>
      </c>
      <c r="G7" s="113">
        <v>4.5250472589791864</v>
      </c>
      <c r="H7" s="341">
        <v>3.1274165220389712E-4</v>
      </c>
    </row>
    <row r="8" spans="1:65" ht="14.1" customHeight="1" x14ac:dyDescent="0.2">
      <c r="A8" s="368" t="s">
        <v>185</v>
      </c>
      <c r="B8" s="369">
        <v>506.70381000000032</v>
      </c>
      <c r="C8" s="370">
        <v>5.340235800691949</v>
      </c>
      <c r="D8" s="369">
        <v>5969.0387600000013</v>
      </c>
      <c r="E8" s="370">
        <v>7.4446043274817031</v>
      </c>
      <c r="F8" s="369">
        <v>6477.464570000001</v>
      </c>
      <c r="G8" s="371">
        <v>6.5242788134082508</v>
      </c>
      <c r="H8" s="371">
        <v>22.897852059613502</v>
      </c>
    </row>
    <row r="9" spans="1:65" ht="14.1" customHeight="1" x14ac:dyDescent="0.2">
      <c r="A9" s="107" t="s">
        <v>171</v>
      </c>
      <c r="B9" s="376">
        <v>1771.5986100000007</v>
      </c>
      <c r="C9" s="113">
        <v>-3.5608591172963644</v>
      </c>
      <c r="D9" s="112">
        <v>19982.21802</v>
      </c>
      <c r="E9" s="113">
        <v>0.45681067373587886</v>
      </c>
      <c r="F9" s="112">
        <v>21756.831049999997</v>
      </c>
      <c r="G9" s="114">
        <v>-0.30752761618743907</v>
      </c>
      <c r="H9" s="373">
        <v>76.910447488392109</v>
      </c>
    </row>
    <row r="10" spans="1:65" ht="14.1" customHeight="1" x14ac:dyDescent="0.2">
      <c r="A10" s="107" t="s">
        <v>574</v>
      </c>
      <c r="B10" s="341">
        <v>10.424869999999995</v>
      </c>
      <c r="C10" s="113">
        <v>1689.984546703296</v>
      </c>
      <c r="D10" s="96">
        <v>53.229469999999985</v>
      </c>
      <c r="E10" s="113">
        <v>1652.0644481748454</v>
      </c>
      <c r="F10" s="112">
        <v>54.229229999999987</v>
      </c>
      <c r="G10" s="114">
        <v>260.55158593755698</v>
      </c>
      <c r="H10" s="320">
        <v>0.19170045199440647</v>
      </c>
    </row>
    <row r="11" spans="1:65" ht="14.1" customHeight="1" x14ac:dyDescent="0.2">
      <c r="A11" s="368" t="s">
        <v>446</v>
      </c>
      <c r="B11" s="369">
        <v>1782.023480000001</v>
      </c>
      <c r="C11" s="370">
        <v>-3.0241134493649664</v>
      </c>
      <c r="D11" s="369">
        <v>20035.447490000002</v>
      </c>
      <c r="E11" s="370">
        <v>0.70902997213238339</v>
      </c>
      <c r="F11" s="369">
        <v>21811.060279999994</v>
      </c>
      <c r="G11" s="371">
        <v>-0.12787251003889694</v>
      </c>
      <c r="H11" s="371">
        <v>77.102147940386502</v>
      </c>
    </row>
    <row r="12" spans="1:65" ht="14.1" customHeight="1" x14ac:dyDescent="0.2">
      <c r="A12" s="106" t="s">
        <v>427</v>
      </c>
      <c r="B12" s="116">
        <v>2288.7272900000012</v>
      </c>
      <c r="C12" s="117">
        <v>-1.2888549359914012</v>
      </c>
      <c r="D12" s="116">
        <v>26004.486250000005</v>
      </c>
      <c r="E12" s="117">
        <v>2.1793410943326279</v>
      </c>
      <c r="F12" s="116">
        <v>28288.524849999994</v>
      </c>
      <c r="G12" s="735">
        <v>1.3209240441387156</v>
      </c>
      <c r="H12" s="117">
        <v>100</v>
      </c>
    </row>
    <row r="13" spans="1:65" ht="14.1" customHeight="1" x14ac:dyDescent="0.2">
      <c r="A13" s="118" t="s">
        <v>186</v>
      </c>
      <c r="B13" s="119">
        <v>4883.7556900000018</v>
      </c>
      <c r="C13" s="119"/>
      <c r="D13" s="119">
        <v>54593.824460061798</v>
      </c>
      <c r="E13" s="119"/>
      <c r="F13" s="119">
        <v>59514.111100061789</v>
      </c>
      <c r="G13" s="120"/>
      <c r="H13" s="121"/>
    </row>
    <row r="14" spans="1:65" ht="14.1" customHeight="1" x14ac:dyDescent="0.2">
      <c r="A14" s="122" t="s">
        <v>187</v>
      </c>
      <c r="B14" s="377">
        <v>46.864082384104691</v>
      </c>
      <c r="C14" s="123"/>
      <c r="D14" s="123">
        <v>47.632651691261579</v>
      </c>
      <c r="E14" s="123"/>
      <c r="F14" s="123">
        <v>47.532466380012231</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97" priority="44" operator="between">
      <formula>0</formula>
      <formula>0.5</formula>
    </cfRule>
    <cfRule type="cellIs" dxfId="196" priority="45" operator="between">
      <formula>0</formula>
      <formula>0.49</formula>
    </cfRule>
  </conditionalFormatting>
  <conditionalFormatting sqref="B10">
    <cfRule type="cellIs" dxfId="195" priority="18" operator="equal">
      <formula>0</formula>
    </cfRule>
    <cfRule type="cellIs" dxfId="194" priority="19" operator="between">
      <formula>0</formula>
      <formula>0.5</formula>
    </cfRule>
    <cfRule type="cellIs" dxfId="193" priority="20" operator="between">
      <formula>0</formula>
      <formula>0.49</formula>
    </cfRule>
  </conditionalFormatting>
  <conditionalFormatting sqref="B7:C7 E7">
    <cfRule type="cellIs" dxfId="192" priority="35" operator="equal">
      <formula>0</formula>
    </cfRule>
  </conditionalFormatting>
  <conditionalFormatting sqref="C6">
    <cfRule type="cellIs" dxfId="191" priority="7" operator="between">
      <formula>-0.05</formula>
      <formula>0</formula>
    </cfRule>
    <cfRule type="cellIs" dxfId="190" priority="8" operator="between">
      <formula>0</formula>
      <formula>0.5</formula>
    </cfRule>
  </conditionalFormatting>
  <conditionalFormatting sqref="D7">
    <cfRule type="cellIs" dxfId="189" priority="3" operator="between">
      <formula>0</formula>
      <formula>0.5</formula>
    </cfRule>
    <cfRule type="cellIs" dxfId="188" priority="4" operator="between">
      <formula>0</formula>
      <formula>0.49</formula>
    </cfRule>
  </conditionalFormatting>
  <conditionalFormatting sqref="D10">
    <cfRule type="cellIs" dxfId="187" priority="13" operator="equal">
      <formula>0</formula>
    </cfRule>
    <cfRule type="cellIs" dxfId="186" priority="14" operator="between">
      <formula>0</formula>
      <formula>0.5</formula>
    </cfRule>
    <cfRule type="cellIs" dxfId="185" priority="15" operator="between">
      <formula>0</formula>
      <formula>0.49</formula>
    </cfRule>
  </conditionalFormatting>
  <conditionalFormatting sqref="E11">
    <cfRule type="cellIs" dxfId="184" priority="21" operator="between">
      <formula>-0.04999999</formula>
      <formula>-0.00000001</formula>
    </cfRule>
  </conditionalFormatting>
  <conditionalFormatting sqref="F7">
    <cfRule type="cellIs" dxfId="183" priority="40" operator="between">
      <formula>0</formula>
      <formula>0.5</formula>
    </cfRule>
    <cfRule type="cellIs" dxfId="182" priority="41" operator="between">
      <formula>0</formula>
      <formula>0.49</formula>
    </cfRule>
  </conditionalFormatting>
  <conditionalFormatting sqref="G12">
    <cfRule type="cellIs" dxfId="181" priority="1" operator="between">
      <formula>-0.5</formula>
      <formula>0.5</formula>
    </cfRule>
    <cfRule type="cellIs" dxfId="180" priority="2" operator="between">
      <formula>0</formula>
      <formula>0.49</formula>
    </cfRule>
  </conditionalFormatting>
  <conditionalFormatting sqref="H7">
    <cfRule type="cellIs" dxfId="179" priority="38" operator="between">
      <formula>0</formula>
      <formula>0.5</formula>
    </cfRule>
    <cfRule type="cellIs" dxfId="178"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1" t="s">
        <v>26</v>
      </c>
      <c r="B1" s="791"/>
      <c r="C1" s="791"/>
      <c r="D1" s="791"/>
      <c r="E1" s="791"/>
      <c r="F1" s="126"/>
      <c r="G1" s="126"/>
      <c r="H1" s="126"/>
      <c r="I1" s="126"/>
      <c r="J1" s="126"/>
      <c r="K1" s="126"/>
      <c r="L1" s="126"/>
      <c r="M1" s="126"/>
      <c r="N1" s="126"/>
    </row>
    <row r="2" spans="1:14" x14ac:dyDescent="0.2">
      <c r="A2" s="791"/>
      <c r="B2" s="792"/>
      <c r="C2" s="792"/>
      <c r="D2" s="792"/>
      <c r="E2" s="792"/>
      <c r="F2" s="126"/>
      <c r="G2" s="126"/>
      <c r="H2" s="126"/>
      <c r="I2" s="126"/>
      <c r="J2" s="126"/>
      <c r="K2" s="126"/>
      <c r="L2" s="126"/>
      <c r="M2" s="127" t="s">
        <v>151</v>
      </c>
      <c r="N2" s="126"/>
    </row>
    <row r="3" spans="1:14" x14ac:dyDescent="0.2">
      <c r="A3" s="518"/>
      <c r="B3" s="145">
        <v>2023</v>
      </c>
      <c r="C3" s="145">
        <v>2024</v>
      </c>
      <c r="D3" s="145" t="s">
        <v>505</v>
      </c>
      <c r="E3" s="145" t="s">
        <v>505</v>
      </c>
      <c r="F3" s="145" t="s">
        <v>505</v>
      </c>
      <c r="G3" s="145" t="s">
        <v>505</v>
      </c>
      <c r="H3" s="145" t="s">
        <v>505</v>
      </c>
      <c r="I3" s="145" t="s">
        <v>505</v>
      </c>
      <c r="J3" s="145" t="s">
        <v>505</v>
      </c>
      <c r="K3" s="145" t="s">
        <v>505</v>
      </c>
      <c r="L3" s="145" t="s">
        <v>505</v>
      </c>
      <c r="M3" s="145" t="s">
        <v>505</v>
      </c>
    </row>
    <row r="4" spans="1:14" x14ac:dyDescent="0.2">
      <c r="A4" s="128"/>
      <c r="B4" s="467">
        <v>45291</v>
      </c>
      <c r="C4" s="467">
        <v>45322</v>
      </c>
      <c r="D4" s="467">
        <v>45351</v>
      </c>
      <c r="E4" s="467">
        <v>45382</v>
      </c>
      <c r="F4" s="467">
        <v>45412</v>
      </c>
      <c r="G4" s="467">
        <v>45443</v>
      </c>
      <c r="H4" s="467">
        <v>45473</v>
      </c>
      <c r="I4" s="467">
        <v>45504</v>
      </c>
      <c r="J4" s="467">
        <v>45535</v>
      </c>
      <c r="K4" s="467">
        <v>45565</v>
      </c>
      <c r="L4" s="467">
        <v>45596</v>
      </c>
      <c r="M4" s="467">
        <v>45626</v>
      </c>
    </row>
    <row r="5" spans="1:14" x14ac:dyDescent="0.2">
      <c r="A5" s="129" t="s">
        <v>188</v>
      </c>
      <c r="B5" s="130">
        <v>24.946860000000061</v>
      </c>
      <c r="C5" s="130">
        <v>13.202559999999988</v>
      </c>
      <c r="D5" s="130">
        <v>12.879670000000004</v>
      </c>
      <c r="E5" s="130">
        <v>13.930740000000004</v>
      </c>
      <c r="F5" s="130">
        <v>14.460589999999986</v>
      </c>
      <c r="G5" s="130">
        <v>14.341990000000004</v>
      </c>
      <c r="H5" s="130">
        <v>14.871239999999998</v>
      </c>
      <c r="I5" s="130">
        <v>15.273630000000001</v>
      </c>
      <c r="J5" s="130">
        <v>15.093960000000006</v>
      </c>
      <c r="K5" s="130">
        <v>14.167639999999995</v>
      </c>
      <c r="L5" s="130">
        <v>14.090600000000006</v>
      </c>
      <c r="M5" s="130">
        <v>13.665189999999996</v>
      </c>
    </row>
    <row r="6" spans="1:14" x14ac:dyDescent="0.2">
      <c r="A6" s="131" t="s">
        <v>429</v>
      </c>
      <c r="B6" s="132">
        <v>168.8463100000001</v>
      </c>
      <c r="C6" s="132">
        <v>108.05663999999996</v>
      </c>
      <c r="D6" s="132">
        <v>106.79481000000001</v>
      </c>
      <c r="E6" s="132">
        <v>107.12478999999999</v>
      </c>
      <c r="F6" s="132">
        <v>116.93181000000014</v>
      </c>
      <c r="G6" s="132">
        <v>113.07945999999995</v>
      </c>
      <c r="H6" s="132">
        <v>119.01447999999996</v>
      </c>
      <c r="I6" s="132">
        <v>115.72814000000004</v>
      </c>
      <c r="J6" s="132">
        <v>111.64766000000007</v>
      </c>
      <c r="K6" s="132">
        <v>112.35848000000004</v>
      </c>
      <c r="L6" s="132">
        <v>116.65736000000017</v>
      </c>
      <c r="M6" s="132">
        <v>119.33677</v>
      </c>
    </row>
    <row r="7" spans="1:14" ht="15.75" customHeight="1" x14ac:dyDescent="0.2">
      <c r="A7" s="129"/>
      <c r="B7" s="130"/>
      <c r="C7" s="130"/>
      <c r="D7" s="130"/>
      <c r="E7" s="130"/>
      <c r="F7" s="130"/>
      <c r="G7" s="130"/>
      <c r="H7" s="130"/>
      <c r="I7" s="130"/>
      <c r="J7" s="130"/>
      <c r="K7" s="130"/>
      <c r="L7" s="793" t="s">
        <v>220</v>
      </c>
      <c r="M7" s="793"/>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2022</v>
      </c>
      <c r="C3" s="629">
        <v>2023</v>
      </c>
      <c r="D3" s="629">
        <v>2024</v>
      </c>
    </row>
    <row r="4" spans="1:4" x14ac:dyDescent="0.2">
      <c r="A4" s="537" t="s">
        <v>126</v>
      </c>
      <c r="B4" s="558">
        <v>18.082838925124776</v>
      </c>
      <c r="C4" s="558">
        <v>1.3866288362317667</v>
      </c>
      <c r="D4" s="558">
        <v>0.62448840079914525</v>
      </c>
    </row>
    <row r="5" spans="1:4" x14ac:dyDescent="0.2">
      <c r="A5" s="539" t="s">
        <v>127</v>
      </c>
      <c r="B5" s="558">
        <v>21.817613368244334</v>
      </c>
      <c r="C5" s="558">
        <v>-0.17442860894031254</v>
      </c>
      <c r="D5" s="558">
        <v>1.0813994492957644</v>
      </c>
    </row>
    <row r="6" spans="1:4" x14ac:dyDescent="0.2">
      <c r="A6" s="539" t="s">
        <v>128</v>
      </c>
      <c r="B6" s="558">
        <v>18.661890491209626</v>
      </c>
      <c r="C6" s="558">
        <v>0.92377587420842089</v>
      </c>
      <c r="D6" s="558">
        <v>0.1357378242576503</v>
      </c>
    </row>
    <row r="7" spans="1:4" x14ac:dyDescent="0.2">
      <c r="A7" s="539" t="s">
        <v>129</v>
      </c>
      <c r="B7" s="558">
        <v>14.536358124352164</v>
      </c>
      <c r="C7" s="558">
        <v>-0.63980279740865431</v>
      </c>
      <c r="D7" s="558">
        <v>1.3291183923452172</v>
      </c>
    </row>
    <row r="8" spans="1:4" x14ac:dyDescent="0.2">
      <c r="A8" s="539" t="s">
        <v>130</v>
      </c>
      <c r="B8" s="558">
        <v>11.227495682239141</v>
      </c>
      <c r="C8" s="558">
        <v>-1.1938379277701996</v>
      </c>
      <c r="D8" s="558">
        <v>1.7445329553229765</v>
      </c>
    </row>
    <row r="9" spans="1:4" x14ac:dyDescent="0.2">
      <c r="A9" s="539" t="s">
        <v>131</v>
      </c>
      <c r="B9" s="558">
        <v>9.0656304663399272</v>
      </c>
      <c r="C9" s="558">
        <v>-1.0259154362552592</v>
      </c>
      <c r="D9" s="560">
        <v>1.1358759878883924</v>
      </c>
    </row>
    <row r="10" spans="1:4" x14ac:dyDescent="0.2">
      <c r="A10" s="539" t="s">
        <v>132</v>
      </c>
      <c r="B10" s="558">
        <v>8.0322451182053189</v>
      </c>
      <c r="C10" s="558">
        <v>-0.47936863588512219</v>
      </c>
      <c r="D10" s="558">
        <v>0.99137783759665443</v>
      </c>
    </row>
    <row r="11" spans="1:4" x14ac:dyDescent="0.2">
      <c r="A11" s="539" t="s">
        <v>133</v>
      </c>
      <c r="B11" s="558">
        <v>7.2021296551753702</v>
      </c>
      <c r="C11" s="558">
        <v>-0.70363619413220591</v>
      </c>
      <c r="D11" s="558">
        <v>1.5771150140570551</v>
      </c>
    </row>
    <row r="12" spans="1:4" x14ac:dyDescent="0.2">
      <c r="A12" s="539" t="s">
        <v>134</v>
      </c>
      <c r="B12" s="558">
        <v>6.1063626135189661</v>
      </c>
      <c r="C12" s="558">
        <v>-0.47909032948720692</v>
      </c>
      <c r="D12" s="558">
        <v>1.5887496405267394</v>
      </c>
    </row>
    <row r="13" spans="1:4" x14ac:dyDescent="0.2">
      <c r="A13" s="539" t="s">
        <v>135</v>
      </c>
      <c r="B13" s="558">
        <v>5.0605068539442657</v>
      </c>
      <c r="C13" s="558">
        <v>0.15431026438820936</v>
      </c>
      <c r="D13" s="558">
        <v>1.5906636029481531</v>
      </c>
    </row>
    <row r="14" spans="1:4" x14ac:dyDescent="0.2">
      <c r="A14" s="539" t="s">
        <v>136</v>
      </c>
      <c r="B14" s="558">
        <v>2.9665480852894039</v>
      </c>
      <c r="C14" s="558">
        <v>0.65735332374932343</v>
      </c>
      <c r="D14" s="560">
        <v>1.3209240441387156</v>
      </c>
    </row>
    <row r="15" spans="1:4" x14ac:dyDescent="0.2">
      <c r="A15" s="540" t="s">
        <v>137</v>
      </c>
      <c r="B15" s="445">
        <v>3.0509158315788047</v>
      </c>
      <c r="C15" s="445">
        <v>-0.67250591605120202</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9" t="s">
        <v>33</v>
      </c>
      <c r="B1" s="789"/>
      <c r="C1" s="789"/>
      <c r="D1" s="106"/>
      <c r="E1" s="106"/>
      <c r="F1" s="106"/>
      <c r="G1" s="106"/>
    </row>
    <row r="2" spans="1:13" ht="14.1" customHeight="1" x14ac:dyDescent="0.2">
      <c r="A2" s="790"/>
      <c r="B2" s="790"/>
      <c r="C2" s="790"/>
      <c r="D2" s="109"/>
      <c r="E2" s="109"/>
      <c r="F2" s="109"/>
      <c r="G2" s="79" t="s">
        <v>151</v>
      </c>
    </row>
    <row r="3" spans="1:13" ht="14.1" customHeight="1" x14ac:dyDescent="0.2">
      <c r="A3" s="134"/>
      <c r="B3" s="794">
        <f>INDICE!A3</f>
        <v>45597</v>
      </c>
      <c r="C3" s="795"/>
      <c r="D3" s="795" t="s">
        <v>115</v>
      </c>
      <c r="E3" s="795"/>
      <c r="F3" s="795" t="s">
        <v>116</v>
      </c>
      <c r="G3" s="795"/>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486.95041000000049</v>
      </c>
      <c r="C5" s="115">
        <v>19.753400000000013</v>
      </c>
      <c r="D5" s="112">
        <v>5668.670540000001</v>
      </c>
      <c r="E5" s="112">
        <v>300.36822000000001</v>
      </c>
      <c r="F5" s="112">
        <v>6147.2861500000026</v>
      </c>
      <c r="G5" s="112">
        <v>330.17842000000007</v>
      </c>
      <c r="L5" s="137"/>
      <c r="M5" s="137"/>
    </row>
    <row r="6" spans="1:13" ht="14.1" customHeight="1" x14ac:dyDescent="0.2">
      <c r="A6" s="107" t="s">
        <v>192</v>
      </c>
      <c r="B6" s="112">
        <v>1365.3966500000004</v>
      </c>
      <c r="C6" s="112">
        <v>416.6268300000001</v>
      </c>
      <c r="D6" s="112">
        <v>14629.988210000007</v>
      </c>
      <c r="E6" s="112">
        <v>5405.4592799999982</v>
      </c>
      <c r="F6" s="112">
        <v>15840.849260000006</v>
      </c>
      <c r="G6" s="112">
        <v>5970.2110199999979</v>
      </c>
      <c r="L6" s="137"/>
      <c r="M6" s="137"/>
    </row>
    <row r="7" spans="1:13" ht="14.1" customHeight="1" x14ac:dyDescent="0.2">
      <c r="A7" s="118" t="s">
        <v>186</v>
      </c>
      <c r="B7" s="119">
        <v>1852.347060000001</v>
      </c>
      <c r="C7" s="119">
        <v>436.3802300000001</v>
      </c>
      <c r="D7" s="119">
        <v>20298.65875000001</v>
      </c>
      <c r="E7" s="119">
        <v>5705.8274999999985</v>
      </c>
      <c r="F7" s="119">
        <v>21988.13541000001</v>
      </c>
      <c r="G7" s="119">
        <v>6300.3894399999981</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1">
        <f>INDICE!A3</f>
        <v>45597</v>
      </c>
      <c r="C3" s="781"/>
      <c r="D3" s="781">
        <f>INDICE!C3</f>
        <v>0</v>
      </c>
      <c r="E3" s="781"/>
      <c r="F3" s="91"/>
      <c r="G3" s="782" t="s">
        <v>116</v>
      </c>
      <c r="H3" s="782"/>
      <c r="I3" s="782"/>
      <c r="J3" s="782"/>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73.33805000000001</v>
      </c>
      <c r="C5" s="94">
        <f>'GNA CCAA'!C5</f>
        <v>2.9316599999999999</v>
      </c>
      <c r="D5" s="94">
        <f>'GO CCAA'!B5</f>
        <v>280.82839999999999</v>
      </c>
      <c r="E5" s="339">
        <f>SUM(B5:D5)</f>
        <v>357.09811000000002</v>
      </c>
      <c r="F5" s="94"/>
      <c r="G5" s="94">
        <f>'GNA CCAA'!F5</f>
        <v>938.77533000000005</v>
      </c>
      <c r="H5" s="94">
        <f>'GNA CCAA'!G5</f>
        <v>38.094649999999987</v>
      </c>
      <c r="I5" s="94">
        <f>'GO CCAA'!G5</f>
        <v>3471.8525800000039</v>
      </c>
      <c r="J5" s="339">
        <f>SUM(G5:I5)</f>
        <v>4448.7225600000038</v>
      </c>
    </row>
    <row r="6" spans="1:13" x14ac:dyDescent="0.2">
      <c r="A6" s="364" t="s">
        <v>154</v>
      </c>
      <c r="B6" s="96">
        <f>'GNA CCAA'!B6</f>
        <v>13.279809999999999</v>
      </c>
      <c r="C6" s="96">
        <f>'GNA CCAA'!C6</f>
        <v>0.50911000000000006</v>
      </c>
      <c r="D6" s="96">
        <f>'GO CCAA'!B6</f>
        <v>69.727540000000005</v>
      </c>
      <c r="E6" s="341">
        <f>SUM(B6:D6)</f>
        <v>83.516460000000009</v>
      </c>
      <c r="F6" s="96"/>
      <c r="G6" s="96">
        <f>'GNA CCAA'!F6</f>
        <v>173.25668999999979</v>
      </c>
      <c r="H6" s="96">
        <f>'GNA CCAA'!G6</f>
        <v>7.0468100000000007</v>
      </c>
      <c r="I6" s="96">
        <f>'GO CCAA'!G6</f>
        <v>809.4183800000003</v>
      </c>
      <c r="J6" s="341">
        <f t="shared" ref="J6:J24" si="0">SUM(G6:I6)</f>
        <v>989.72188000000006</v>
      </c>
    </row>
    <row r="7" spans="1:13" x14ac:dyDescent="0.2">
      <c r="A7" s="364" t="s">
        <v>155</v>
      </c>
      <c r="B7" s="96">
        <f>'GNA CCAA'!B7</f>
        <v>8.3979200000000027</v>
      </c>
      <c r="C7" s="96">
        <f>'GNA CCAA'!C7</f>
        <v>0.44803000000000004</v>
      </c>
      <c r="D7" s="96">
        <f>'GO CCAA'!B7</f>
        <v>32.393639999999998</v>
      </c>
      <c r="E7" s="341">
        <f t="shared" ref="E7:E24" si="1">SUM(B7:D7)</f>
        <v>41.23959</v>
      </c>
      <c r="F7" s="96"/>
      <c r="G7" s="96">
        <f>'GNA CCAA'!F7</f>
        <v>109.16283000000001</v>
      </c>
      <c r="H7" s="96">
        <f>'GNA CCAA'!G7</f>
        <v>6.1725400000000024</v>
      </c>
      <c r="I7" s="96">
        <f>'GO CCAA'!G7</f>
        <v>396.34253999999987</v>
      </c>
      <c r="J7" s="341">
        <f t="shared" si="0"/>
        <v>511.67790999999988</v>
      </c>
    </row>
    <row r="8" spans="1:13" x14ac:dyDescent="0.2">
      <c r="A8" s="364" t="s">
        <v>156</v>
      </c>
      <c r="B8" s="96">
        <f>'GNA CCAA'!B8</f>
        <v>16.570760000000003</v>
      </c>
      <c r="C8" s="96">
        <f>'GNA CCAA'!C8</f>
        <v>0.82377</v>
      </c>
      <c r="D8" s="96">
        <f>'GO CCAA'!B8</f>
        <v>23.621440000000003</v>
      </c>
      <c r="E8" s="341">
        <f t="shared" si="1"/>
        <v>41.01597000000001</v>
      </c>
      <c r="F8" s="96"/>
      <c r="G8" s="96">
        <f>'GNA CCAA'!F8</f>
        <v>265.19372999999996</v>
      </c>
      <c r="H8" s="96">
        <f>'GNA CCAA'!G8</f>
        <v>11.376870000000004</v>
      </c>
      <c r="I8" s="96">
        <f>'GO CCAA'!G8</f>
        <v>351.22004999999996</v>
      </c>
      <c r="J8" s="341">
        <f t="shared" si="0"/>
        <v>627.79064999999991</v>
      </c>
    </row>
    <row r="9" spans="1:13" x14ac:dyDescent="0.2">
      <c r="A9" s="364" t="s">
        <v>157</v>
      </c>
      <c r="B9" s="96">
        <f>'GNA CCAA'!B9</f>
        <v>36.814369999999997</v>
      </c>
      <c r="C9" s="96">
        <f>'GNA CCAA'!C9</f>
        <v>8.3083299999999998</v>
      </c>
      <c r="D9" s="96">
        <f>'GO CCAA'!B9</f>
        <v>54.910640000000001</v>
      </c>
      <c r="E9" s="341">
        <f t="shared" si="1"/>
        <v>100.03334</v>
      </c>
      <c r="F9" s="96"/>
      <c r="G9" s="96">
        <f>'GNA CCAA'!F9</f>
        <v>442.75000999999986</v>
      </c>
      <c r="H9" s="96">
        <f>'GNA CCAA'!G9</f>
        <v>99.877700000000033</v>
      </c>
      <c r="I9" s="96">
        <f>'GO CCAA'!G9</f>
        <v>658.16789999999992</v>
      </c>
      <c r="J9" s="341">
        <f t="shared" si="0"/>
        <v>1200.7956099999997</v>
      </c>
    </row>
    <row r="10" spans="1:13" x14ac:dyDescent="0.2">
      <c r="A10" s="364" t="s">
        <v>158</v>
      </c>
      <c r="B10" s="96">
        <f>'GNA CCAA'!B10</f>
        <v>6.4677300000000004</v>
      </c>
      <c r="C10" s="96">
        <f>'GNA CCAA'!C10</f>
        <v>0.24145</v>
      </c>
      <c r="D10" s="96">
        <f>'GO CCAA'!B10</f>
        <v>24.354900000000001</v>
      </c>
      <c r="E10" s="341">
        <f t="shared" si="1"/>
        <v>31.064080000000001</v>
      </c>
      <c r="F10" s="96"/>
      <c r="G10" s="96">
        <f>'GNA CCAA'!F10</f>
        <v>84.577820000000017</v>
      </c>
      <c r="H10" s="96">
        <f>'GNA CCAA'!G10</f>
        <v>3.4374400000000014</v>
      </c>
      <c r="I10" s="96">
        <f>'GO CCAA'!G10</f>
        <v>291.57504</v>
      </c>
      <c r="J10" s="341">
        <f t="shared" si="0"/>
        <v>379.59030000000001</v>
      </c>
    </row>
    <row r="11" spans="1:13" x14ac:dyDescent="0.2">
      <c r="A11" s="364" t="s">
        <v>159</v>
      </c>
      <c r="B11" s="96">
        <f>'GNA CCAA'!B11</f>
        <v>25.502200000000002</v>
      </c>
      <c r="C11" s="96">
        <f>'GNA CCAA'!C11</f>
        <v>1.1184899999999998</v>
      </c>
      <c r="D11" s="96">
        <f>'GO CCAA'!B11</f>
        <v>134.64378999999994</v>
      </c>
      <c r="E11" s="341">
        <f t="shared" si="1"/>
        <v>161.26447999999993</v>
      </c>
      <c r="F11" s="96"/>
      <c r="G11" s="96">
        <f>'GNA CCAA'!F11</f>
        <v>341.12045999999998</v>
      </c>
      <c r="H11" s="96">
        <f>'GNA CCAA'!G11</f>
        <v>16.80793000000002</v>
      </c>
      <c r="I11" s="96">
        <f>'GO CCAA'!G11</f>
        <v>1681.7483599999982</v>
      </c>
      <c r="J11" s="341">
        <f t="shared" si="0"/>
        <v>2039.6767499999983</v>
      </c>
    </row>
    <row r="12" spans="1:13" x14ac:dyDescent="0.2">
      <c r="A12" s="364" t="s">
        <v>508</v>
      </c>
      <c r="B12" s="96">
        <f>'GNA CCAA'!B12</f>
        <v>20.377059999999997</v>
      </c>
      <c r="C12" s="96">
        <f>'GNA CCAA'!C12</f>
        <v>0.71902999999999995</v>
      </c>
      <c r="D12" s="96">
        <f>'GO CCAA'!B12</f>
        <v>106.57723000000001</v>
      </c>
      <c r="E12" s="341">
        <f t="shared" si="1"/>
        <v>127.67332000000002</v>
      </c>
      <c r="F12" s="96"/>
      <c r="G12" s="96">
        <f>'GNA CCAA'!F12</f>
        <v>260.18236999999993</v>
      </c>
      <c r="H12" s="96">
        <f>'GNA CCAA'!G12</f>
        <v>9.1080100000000037</v>
      </c>
      <c r="I12" s="96">
        <f>'GO CCAA'!G12</f>
        <v>1258.9860600000002</v>
      </c>
      <c r="J12" s="341">
        <f t="shared" si="0"/>
        <v>1528.2764400000001</v>
      </c>
    </row>
    <row r="13" spans="1:13" x14ac:dyDescent="0.2">
      <c r="A13" s="364" t="s">
        <v>160</v>
      </c>
      <c r="B13" s="96">
        <f>'GNA CCAA'!B13</f>
        <v>84.616349999999997</v>
      </c>
      <c r="C13" s="96">
        <f>'GNA CCAA'!C13</f>
        <v>3.6875000000000009</v>
      </c>
      <c r="D13" s="96">
        <f>'GO CCAA'!B13</f>
        <v>278.14051000000001</v>
      </c>
      <c r="E13" s="341">
        <f t="shared" si="1"/>
        <v>366.44436000000002</v>
      </c>
      <c r="F13" s="96"/>
      <c r="G13" s="96">
        <f>'GNA CCAA'!F13</f>
        <v>1083.224930000001</v>
      </c>
      <c r="H13" s="96">
        <f>'GNA CCAA'!G13</f>
        <v>50.426529999999978</v>
      </c>
      <c r="I13" s="96">
        <f>'GO CCAA'!G13</f>
        <v>3533.0612800000008</v>
      </c>
      <c r="J13" s="341">
        <f t="shared" si="0"/>
        <v>4666.7127400000018</v>
      </c>
    </row>
    <row r="14" spans="1:13" x14ac:dyDescent="0.2">
      <c r="A14" s="364" t="s">
        <v>161</v>
      </c>
      <c r="B14" s="96">
        <f>'GNA CCAA'!B14</f>
        <v>0.46675</v>
      </c>
      <c r="C14" s="96">
        <f>'GNA CCAA'!C14</f>
        <v>5.3200000000000004E-2</v>
      </c>
      <c r="D14" s="96">
        <f>'GO CCAA'!B14</f>
        <v>0.83299000000000001</v>
      </c>
      <c r="E14" s="341">
        <f t="shared" si="1"/>
        <v>1.35294</v>
      </c>
      <c r="F14" s="96"/>
      <c r="G14" s="96">
        <f>'GNA CCAA'!F14</f>
        <v>6.1418200000000001</v>
      </c>
      <c r="H14" s="96">
        <f>'GNA CCAA'!G14</f>
        <v>0.69749000000000017</v>
      </c>
      <c r="I14" s="96">
        <f>'GO CCAA'!G14</f>
        <v>12.463400000000002</v>
      </c>
      <c r="J14" s="341">
        <f t="shared" si="0"/>
        <v>19.302710000000001</v>
      </c>
    </row>
    <row r="15" spans="1:13" x14ac:dyDescent="0.2">
      <c r="A15" s="364" t="s">
        <v>162</v>
      </c>
      <c r="B15" s="96">
        <f>'GNA CCAA'!B15</f>
        <v>51.914020000000022</v>
      </c>
      <c r="C15" s="96">
        <f>'GNA CCAA'!C15</f>
        <v>2.0669599999999999</v>
      </c>
      <c r="D15" s="96">
        <f>'GO CCAA'!B15</f>
        <v>156.66886</v>
      </c>
      <c r="E15" s="341">
        <f t="shared" si="1"/>
        <v>210.64984000000001</v>
      </c>
      <c r="F15" s="96"/>
      <c r="G15" s="96">
        <f>'GNA CCAA'!F15</f>
        <v>701.83393000000058</v>
      </c>
      <c r="H15" s="96">
        <f>'GNA CCAA'!G15</f>
        <v>28.219809999999981</v>
      </c>
      <c r="I15" s="96">
        <f>'GO CCAA'!G15</f>
        <v>2005.9062300000001</v>
      </c>
      <c r="J15" s="341">
        <f t="shared" si="0"/>
        <v>2735.9599700000008</v>
      </c>
      <c r="L15" s="92"/>
      <c r="M15" s="92"/>
    </row>
    <row r="16" spans="1:13" x14ac:dyDescent="0.2">
      <c r="A16" s="364" t="s">
        <v>163</v>
      </c>
      <c r="B16" s="96">
        <f>'GNA CCAA'!B16</f>
        <v>8.8169699999999978</v>
      </c>
      <c r="C16" s="96">
        <f>'GNA CCAA'!C16</f>
        <v>0.25631999999999999</v>
      </c>
      <c r="D16" s="96">
        <f>'GO CCAA'!B16</f>
        <v>56.004820000000002</v>
      </c>
      <c r="E16" s="341">
        <f t="shared" si="1"/>
        <v>65.078109999999995</v>
      </c>
      <c r="F16" s="96"/>
      <c r="G16" s="96">
        <f>'GNA CCAA'!F16</f>
        <v>115.76883999999997</v>
      </c>
      <c r="H16" s="96">
        <f>'GNA CCAA'!G16</f>
        <v>3.517940000000003</v>
      </c>
      <c r="I16" s="96">
        <f>'GO CCAA'!G16</f>
        <v>703.99869000000058</v>
      </c>
      <c r="J16" s="341">
        <f t="shared" si="0"/>
        <v>823.28547000000049</v>
      </c>
    </row>
    <row r="17" spans="1:10" x14ac:dyDescent="0.2">
      <c r="A17" s="364" t="s">
        <v>164</v>
      </c>
      <c r="B17" s="96">
        <f>'GNA CCAA'!B17</f>
        <v>23.133240000000008</v>
      </c>
      <c r="C17" s="96">
        <f>'GNA CCAA'!C17</f>
        <v>1.1908399999999999</v>
      </c>
      <c r="D17" s="96">
        <f>'GO CCAA'!B17</f>
        <v>107.30687999999998</v>
      </c>
      <c r="E17" s="341">
        <f t="shared" si="1"/>
        <v>131.63095999999999</v>
      </c>
      <c r="F17" s="96"/>
      <c r="G17" s="96">
        <f>'GNA CCAA'!F17</f>
        <v>291.57709999999997</v>
      </c>
      <c r="H17" s="96">
        <f>'GNA CCAA'!G17</f>
        <v>14.792020000000011</v>
      </c>
      <c r="I17" s="96">
        <f>'GO CCAA'!G17</f>
        <v>1294.2905599999992</v>
      </c>
      <c r="J17" s="341">
        <f t="shared" si="0"/>
        <v>1600.6596799999993</v>
      </c>
    </row>
    <row r="18" spans="1:10" x14ac:dyDescent="0.2">
      <c r="A18" s="364" t="s">
        <v>165</v>
      </c>
      <c r="B18" s="96">
        <f>'GNA CCAA'!B18</f>
        <v>2.6162799999999997</v>
      </c>
      <c r="C18" s="96">
        <f>'GNA CCAA'!C18</f>
        <v>0.11308</v>
      </c>
      <c r="D18" s="96">
        <f>'GO CCAA'!B18</f>
        <v>12.57324</v>
      </c>
      <c r="E18" s="341">
        <f t="shared" si="1"/>
        <v>15.3026</v>
      </c>
      <c r="F18" s="96"/>
      <c r="G18" s="96">
        <f>'GNA CCAA'!F18</f>
        <v>33.198820000000005</v>
      </c>
      <c r="H18" s="96">
        <f>'GNA CCAA'!G18</f>
        <v>1.2611399999999995</v>
      </c>
      <c r="I18" s="96">
        <f>'GO CCAA'!G18</f>
        <v>153.69256000000001</v>
      </c>
      <c r="J18" s="341">
        <f t="shared" si="0"/>
        <v>188.15252000000001</v>
      </c>
    </row>
    <row r="19" spans="1:10" x14ac:dyDescent="0.2">
      <c r="A19" s="364" t="s">
        <v>166</v>
      </c>
      <c r="B19" s="96">
        <f>'GNA CCAA'!B19</f>
        <v>68.178209999999993</v>
      </c>
      <c r="C19" s="96">
        <f>'GNA CCAA'!C19</f>
        <v>2.45729</v>
      </c>
      <c r="D19" s="96">
        <f>'GO CCAA'!B19</f>
        <v>145.3407</v>
      </c>
      <c r="E19" s="341">
        <f t="shared" si="1"/>
        <v>215.97620000000001</v>
      </c>
      <c r="F19" s="96"/>
      <c r="G19" s="96">
        <f>'GNA CCAA'!F19</f>
        <v>787.84269000000006</v>
      </c>
      <c r="H19" s="96">
        <f>'GNA CCAA'!G19</f>
        <v>28.519039999999997</v>
      </c>
      <c r="I19" s="96">
        <f>'GO CCAA'!G19</f>
        <v>1797.1903700000003</v>
      </c>
      <c r="J19" s="341">
        <f t="shared" si="0"/>
        <v>2613.5521000000003</v>
      </c>
    </row>
    <row r="20" spans="1:10" x14ac:dyDescent="0.2">
      <c r="A20" s="364" t="s">
        <v>167</v>
      </c>
      <c r="B20" s="96">
        <f>'GNA CCAA'!B20</f>
        <v>0.53761999999999999</v>
      </c>
      <c r="C20" s="487">
        <f>'GNA CCAA'!C20</f>
        <v>0</v>
      </c>
      <c r="D20" s="96">
        <f>'GO CCAA'!B20</f>
        <v>0.97150999999999998</v>
      </c>
      <c r="E20" s="341">
        <f t="shared" si="1"/>
        <v>1.5091299999999999</v>
      </c>
      <c r="F20" s="96"/>
      <c r="G20" s="96">
        <f>'GNA CCAA'!F20</f>
        <v>6.8189899999999994</v>
      </c>
      <c r="H20" s="487">
        <f>'GNA CCAA'!G20</f>
        <v>0</v>
      </c>
      <c r="I20" s="96">
        <f>'GO CCAA'!G20</f>
        <v>13.315990000000001</v>
      </c>
      <c r="J20" s="341">
        <f t="shared" si="0"/>
        <v>20.134979999999999</v>
      </c>
    </row>
    <row r="21" spans="1:10" x14ac:dyDescent="0.2">
      <c r="A21" s="364" t="s">
        <v>168</v>
      </c>
      <c r="B21" s="96">
        <f>'GNA CCAA'!B21</f>
        <v>12.780349999999999</v>
      </c>
      <c r="C21" s="96">
        <f>'GNA CCAA'!C21</f>
        <v>0.53905999999999998</v>
      </c>
      <c r="D21" s="96">
        <f>'GO CCAA'!B21</f>
        <v>75.428769999999986</v>
      </c>
      <c r="E21" s="341">
        <f t="shared" si="1"/>
        <v>88.748179999999991</v>
      </c>
      <c r="F21" s="96"/>
      <c r="G21" s="96">
        <f>'GNA CCAA'!F21</f>
        <v>168.77201000000002</v>
      </c>
      <c r="H21" s="96">
        <f>'GNA CCAA'!G21</f>
        <v>7.4353200000000008</v>
      </c>
      <c r="I21" s="96">
        <f>'GO CCAA'!G21</f>
        <v>956.91209000000003</v>
      </c>
      <c r="J21" s="341">
        <f t="shared" si="0"/>
        <v>1133.11942</v>
      </c>
    </row>
    <row r="22" spans="1:10" x14ac:dyDescent="0.2">
      <c r="A22" s="364" t="s">
        <v>169</v>
      </c>
      <c r="B22" s="96">
        <f>'GNA CCAA'!B22</f>
        <v>7.2304200000000005</v>
      </c>
      <c r="C22" s="96">
        <f>'GNA CCAA'!C22</f>
        <v>0.24938000000000002</v>
      </c>
      <c r="D22" s="96">
        <f>'GO CCAA'!B22</f>
        <v>61.627689999999994</v>
      </c>
      <c r="E22" s="341">
        <f t="shared" si="1"/>
        <v>69.107489999999999</v>
      </c>
      <c r="F22" s="96"/>
      <c r="G22" s="96">
        <f>'GNA CCAA'!F22</f>
        <v>86.508740000000003</v>
      </c>
      <c r="H22" s="96">
        <f>'GNA CCAA'!G22</f>
        <v>3.0182700000000007</v>
      </c>
      <c r="I22" s="96">
        <f>'GO CCAA'!G22</f>
        <v>613.13760999999988</v>
      </c>
      <c r="J22" s="341">
        <f t="shared" si="0"/>
        <v>702.6646199999999</v>
      </c>
    </row>
    <row r="23" spans="1:10" x14ac:dyDescent="0.2">
      <c r="A23" s="365" t="s">
        <v>170</v>
      </c>
      <c r="B23" s="96">
        <f>'GNA CCAA'!B23</f>
        <v>19.075450000000004</v>
      </c>
      <c r="C23" s="96">
        <f>'GNA CCAA'!C23</f>
        <v>0.87675000000000003</v>
      </c>
      <c r="D23" s="96">
        <f>'GO CCAA'!B23</f>
        <v>149.64506</v>
      </c>
      <c r="E23" s="341">
        <f t="shared" si="1"/>
        <v>169.59726000000001</v>
      </c>
      <c r="F23" s="96"/>
      <c r="G23" s="96">
        <f>'GNA CCAA'!F23</f>
        <v>238.95444999999978</v>
      </c>
      <c r="H23" s="96">
        <f>'GNA CCAA'!G23</f>
        <v>11.905030000000014</v>
      </c>
      <c r="I23" s="96">
        <f>'GO CCAA'!G23</f>
        <v>1753.5513599999995</v>
      </c>
      <c r="J23" s="341">
        <f t="shared" si="0"/>
        <v>2004.4108399999993</v>
      </c>
    </row>
    <row r="24" spans="1:10" x14ac:dyDescent="0.2">
      <c r="A24" s="366" t="s">
        <v>426</v>
      </c>
      <c r="B24" s="100">
        <f>'GNA CCAA'!B24</f>
        <v>480.11355999999989</v>
      </c>
      <c r="C24" s="100">
        <f>'GNA CCAA'!C24</f>
        <v>26.590249999999987</v>
      </c>
      <c r="D24" s="100">
        <f>'GO CCAA'!B24</f>
        <v>1771.5986100000007</v>
      </c>
      <c r="E24" s="100">
        <f t="shared" si="1"/>
        <v>2278.3024200000004</v>
      </c>
      <c r="F24" s="100"/>
      <c r="G24" s="100">
        <f>'GNA CCAA'!F24</f>
        <v>6135.6615600000032</v>
      </c>
      <c r="H24" s="367">
        <f>'GNA CCAA'!G24</f>
        <v>341.71454000000091</v>
      </c>
      <c r="I24" s="100">
        <f>'GO CCAA'!G24</f>
        <v>21756.831050000023</v>
      </c>
      <c r="J24" s="100">
        <f t="shared" si="0"/>
        <v>28234.207150000027</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88"/>
      <c r="F28" s="78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77" priority="5" operator="between">
      <formula>0</formula>
      <formula>0.5</formula>
    </cfRule>
    <cfRule type="cellIs" dxfId="176" priority="6" operator="between">
      <formula>0</formula>
      <formula>0.49</formula>
    </cfRule>
  </conditionalFormatting>
  <conditionalFormatting sqref="E6:E23">
    <cfRule type="cellIs" dxfId="175" priority="3" operator="between">
      <formula>0</formula>
      <formula>0.5</formula>
    </cfRule>
    <cfRule type="cellIs" dxfId="174" priority="4" operator="between">
      <formula>0</formula>
      <formula>0.49</formula>
    </cfRule>
  </conditionalFormatting>
  <conditionalFormatting sqref="J6:J23">
    <cfRule type="cellIs" dxfId="173" priority="1" operator="between">
      <formula>0</formula>
      <formula>0.5</formula>
    </cfRule>
    <cfRule type="cellIs" dxfId="17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7">
        <f>INDICE!A3</f>
        <v>45597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568.76682000000005</v>
      </c>
      <c r="C5" s="86">
        <v>9.5984727463684187</v>
      </c>
      <c r="D5" s="85">
        <v>6813.0575100000015</v>
      </c>
      <c r="E5" s="86">
        <v>11.707257398733217</v>
      </c>
      <c r="F5" s="85">
        <v>7356.7445800000023</v>
      </c>
      <c r="G5" s="86">
        <v>12.124583873154551</v>
      </c>
      <c r="H5" s="380">
        <v>99.998583089002508</v>
      </c>
    </row>
    <row r="6" spans="1:65" x14ac:dyDescent="0.2">
      <c r="A6" s="84" t="s">
        <v>141</v>
      </c>
      <c r="B6" s="341">
        <v>1.6300000000000002E-2</v>
      </c>
      <c r="C6" s="344">
        <v>222.77227722772278</v>
      </c>
      <c r="D6" s="96">
        <v>9.6469999999999986E-2</v>
      </c>
      <c r="E6" s="344">
        <v>-33.820402003155671</v>
      </c>
      <c r="F6" s="96">
        <v>0.10423999999999999</v>
      </c>
      <c r="G6" s="344">
        <v>-36.980835499667499</v>
      </c>
      <c r="H6" s="474">
        <v>1.4169109974996054E-3</v>
      </c>
    </row>
    <row r="7" spans="1:65" x14ac:dyDescent="0.2">
      <c r="A7" s="60" t="s">
        <v>114</v>
      </c>
      <c r="B7" s="61">
        <v>568.78312000000017</v>
      </c>
      <c r="C7" s="87">
        <v>9.6005471403187297</v>
      </c>
      <c r="D7" s="61">
        <v>6813.153980000001</v>
      </c>
      <c r="E7" s="87">
        <v>11.706169289659158</v>
      </c>
      <c r="F7" s="61">
        <v>7356.848820000002</v>
      </c>
      <c r="G7" s="87">
        <v>12.123345945104143</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71" priority="7" operator="between">
      <formula>0</formula>
      <formula>0.5</formula>
    </cfRule>
    <cfRule type="cellIs" dxfId="170" priority="8" operator="between">
      <formula>0</formula>
      <formula>0.49</formula>
    </cfRule>
  </conditionalFormatting>
  <conditionalFormatting sqref="D6">
    <cfRule type="cellIs" dxfId="169" priority="5" operator="between">
      <formula>0</formula>
      <formula>0.5</formula>
    </cfRule>
    <cfRule type="cellIs" dxfId="168" priority="6" operator="between">
      <formula>0</formula>
      <formula>0.49</formula>
    </cfRule>
  </conditionalFormatting>
  <conditionalFormatting sqref="F6">
    <cfRule type="cellIs" dxfId="167" priority="3" operator="between">
      <formula>0</formula>
      <formula>0.5</formula>
    </cfRule>
    <cfRule type="cellIs" dxfId="166" priority="4" operator="between">
      <formula>0</formula>
      <formula>0.49</formula>
    </cfRule>
  </conditionalFormatting>
  <conditionalFormatting sqref="H6">
    <cfRule type="cellIs" dxfId="165" priority="1" operator="between">
      <formula>0</formula>
      <formula>0.5</formula>
    </cfRule>
    <cfRule type="cellIs" dxfId="16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7">
        <f>INDICE!A3</f>
        <v>45597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191.87880999999999</v>
      </c>
      <c r="C5" s="86">
        <v>-1.0243741627860083</v>
      </c>
      <c r="D5" s="85">
        <v>2513.9390000000003</v>
      </c>
      <c r="E5" s="86">
        <v>31.064888119900647</v>
      </c>
      <c r="F5" s="85">
        <v>2689.7799500000001</v>
      </c>
      <c r="G5" s="86">
        <v>31.097975958007762</v>
      </c>
      <c r="H5" s="380">
        <v>31.455005290351966</v>
      </c>
    </row>
    <row r="6" spans="1:65" x14ac:dyDescent="0.2">
      <c r="A6" s="84" t="s">
        <v>195</v>
      </c>
      <c r="B6" s="379">
        <v>503.65589000000006</v>
      </c>
      <c r="C6" s="73">
        <v>1.4140454182620377</v>
      </c>
      <c r="D6" s="85">
        <v>5361.4433000000008</v>
      </c>
      <c r="E6" s="86">
        <v>-1.3089002498561155</v>
      </c>
      <c r="F6" s="85">
        <v>5861.4185800000014</v>
      </c>
      <c r="G6" s="86">
        <v>-1.2020205742574741</v>
      </c>
      <c r="H6" s="380">
        <v>68.544994709648037</v>
      </c>
    </row>
    <row r="7" spans="1:65" x14ac:dyDescent="0.2">
      <c r="A7" s="60" t="s">
        <v>434</v>
      </c>
      <c r="B7" s="61">
        <v>695.53469999999993</v>
      </c>
      <c r="C7" s="87">
        <v>0.72943298110732424</v>
      </c>
      <c r="D7" s="61">
        <v>7875.382300000002</v>
      </c>
      <c r="E7" s="87">
        <v>7.138769061939108</v>
      </c>
      <c r="F7" s="61">
        <v>8551.1985300000015</v>
      </c>
      <c r="G7" s="87">
        <v>7.0979677525899882</v>
      </c>
      <c r="H7" s="87">
        <v>100</v>
      </c>
    </row>
    <row r="8" spans="1:65" x14ac:dyDescent="0.2">
      <c r="A8" s="66" t="s">
        <v>423</v>
      </c>
      <c r="B8" s="419">
        <v>596.24752999999998</v>
      </c>
      <c r="C8" s="604">
        <v>6.0642666911248364</v>
      </c>
      <c r="D8" s="417">
        <v>6655.2826500000001</v>
      </c>
      <c r="E8" s="604">
        <v>10.923383734267157</v>
      </c>
      <c r="F8" s="417">
        <v>7233.0947300000007</v>
      </c>
      <c r="G8" s="604">
        <v>11.788378478135362</v>
      </c>
      <c r="H8" s="708">
        <v>84.585742041004863</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63" priority="1" operator="between">
      <formula>0</formula>
      <formula>0.5</formula>
    </cfRule>
    <cfRule type="cellIs" dxfId="162"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45597</v>
      </c>
      <c r="C3" s="605" t="s">
        <v>116</v>
      </c>
    </row>
    <row r="4" spans="1:3" x14ac:dyDescent="0.2">
      <c r="A4" s="363" t="s">
        <v>153</v>
      </c>
      <c r="B4" s="339">
        <v>19.289540000000002</v>
      </c>
      <c r="C4" s="94">
        <v>438.94524000000007</v>
      </c>
    </row>
    <row r="5" spans="1:3" x14ac:dyDescent="0.2">
      <c r="A5" s="364" t="s">
        <v>154</v>
      </c>
      <c r="B5" s="341">
        <v>0.10242</v>
      </c>
      <c r="C5" s="96">
        <v>1.5262800000000003</v>
      </c>
    </row>
    <row r="6" spans="1:3" x14ac:dyDescent="0.2">
      <c r="A6" s="364" t="s">
        <v>155</v>
      </c>
      <c r="B6" s="341">
        <v>0.44177999999999995</v>
      </c>
      <c r="C6" s="96">
        <v>9.7300899999999988</v>
      </c>
    </row>
    <row r="7" spans="1:3" x14ac:dyDescent="0.2">
      <c r="A7" s="364" t="s">
        <v>156</v>
      </c>
      <c r="B7" s="341">
        <v>0</v>
      </c>
      <c r="C7" s="96">
        <v>0</v>
      </c>
    </row>
    <row r="8" spans="1:3" x14ac:dyDescent="0.2">
      <c r="A8" s="364" t="s">
        <v>157</v>
      </c>
      <c r="B8" s="341">
        <v>139.28692999999998</v>
      </c>
      <c r="C8" s="96">
        <v>1784.6492900000001</v>
      </c>
    </row>
    <row r="9" spans="1:3" x14ac:dyDescent="0.2">
      <c r="A9" s="364" t="s">
        <v>158</v>
      </c>
      <c r="B9" s="341">
        <v>0.29975999999999997</v>
      </c>
      <c r="C9" s="96">
        <v>4.5339399999999994</v>
      </c>
    </row>
    <row r="10" spans="1:3" x14ac:dyDescent="0.2">
      <c r="A10" s="364" t="s">
        <v>159</v>
      </c>
      <c r="B10" s="341">
        <v>0.67359999999999998</v>
      </c>
      <c r="C10" s="96">
        <v>6.2094500000000021</v>
      </c>
    </row>
    <row r="11" spans="1:3" x14ac:dyDescent="0.2">
      <c r="A11" s="364" t="s">
        <v>508</v>
      </c>
      <c r="B11" s="341">
        <v>0.34287000000000001</v>
      </c>
      <c r="C11" s="96">
        <v>2.7885800000000001</v>
      </c>
    </row>
    <row r="12" spans="1:3" x14ac:dyDescent="0.2">
      <c r="A12" s="364" t="s">
        <v>160</v>
      </c>
      <c r="B12" s="341">
        <v>15.354950000000001</v>
      </c>
      <c r="C12" s="96">
        <v>238.92231000000007</v>
      </c>
    </row>
    <row r="13" spans="1:3" x14ac:dyDescent="0.2">
      <c r="A13" s="364" t="s">
        <v>161</v>
      </c>
      <c r="B13" s="341">
        <v>2.2999999999999998</v>
      </c>
      <c r="C13" s="96">
        <v>40.731900000000003</v>
      </c>
    </row>
    <row r="14" spans="1:3" x14ac:dyDescent="0.2">
      <c r="A14" s="364" t="s">
        <v>162</v>
      </c>
      <c r="B14" s="341">
        <v>0.32532000000000005</v>
      </c>
      <c r="C14" s="96">
        <v>2.8830600000000004</v>
      </c>
    </row>
    <row r="15" spans="1:3" x14ac:dyDescent="0.2">
      <c r="A15" s="364" t="s">
        <v>163</v>
      </c>
      <c r="B15" s="341">
        <v>0.21017000000000002</v>
      </c>
      <c r="C15" s="96">
        <v>2.9934099999999999</v>
      </c>
    </row>
    <row r="16" spans="1:3" x14ac:dyDescent="0.2">
      <c r="A16" s="364" t="s">
        <v>164</v>
      </c>
      <c r="B16" s="341">
        <v>9.3514000000000017</v>
      </c>
      <c r="C16" s="96">
        <v>95.580580000000012</v>
      </c>
    </row>
    <row r="17" spans="1:3" x14ac:dyDescent="0.2">
      <c r="A17" s="364" t="s">
        <v>165</v>
      </c>
      <c r="B17" s="341">
        <v>3.458E-2</v>
      </c>
      <c r="C17" s="96">
        <v>0.68725999999999998</v>
      </c>
    </row>
    <row r="18" spans="1:3" x14ac:dyDescent="0.2">
      <c r="A18" s="364" t="s">
        <v>166</v>
      </c>
      <c r="B18" s="341">
        <v>0.42513999999999996</v>
      </c>
      <c r="C18" s="96">
        <v>4.5927000000000007</v>
      </c>
    </row>
    <row r="19" spans="1:3" x14ac:dyDescent="0.2">
      <c r="A19" s="364" t="s">
        <v>167</v>
      </c>
      <c r="B19" s="341">
        <v>2.5979999999999999</v>
      </c>
      <c r="C19" s="96">
        <v>43.323999999999998</v>
      </c>
    </row>
    <row r="20" spans="1:3" x14ac:dyDescent="0.2">
      <c r="A20" s="364" t="s">
        <v>168</v>
      </c>
      <c r="B20" s="341">
        <v>0.23249</v>
      </c>
      <c r="C20" s="96">
        <v>3.2728399999999995</v>
      </c>
    </row>
    <row r="21" spans="1:3" x14ac:dyDescent="0.2">
      <c r="A21" s="364" t="s">
        <v>169</v>
      </c>
      <c r="B21" s="341">
        <v>0.16291999999999998</v>
      </c>
      <c r="C21" s="96">
        <v>2.4664399999999995</v>
      </c>
    </row>
    <row r="22" spans="1:3" x14ac:dyDescent="0.2">
      <c r="A22" s="365" t="s">
        <v>170</v>
      </c>
      <c r="B22" s="341">
        <v>0.44694</v>
      </c>
      <c r="C22" s="96">
        <v>5.9425799999999995</v>
      </c>
    </row>
    <row r="23" spans="1:3" x14ac:dyDescent="0.2">
      <c r="A23" s="366" t="s">
        <v>426</v>
      </c>
      <c r="B23" s="100">
        <v>191.87880999999999</v>
      </c>
      <c r="C23" s="100">
        <v>2689.7799499999987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61" priority="2" operator="between">
      <formula>0</formula>
      <formula>0.5</formula>
    </cfRule>
    <cfRule type="cellIs" dxfId="160" priority="3" operator="between">
      <formula>0</formula>
      <formula>0.49</formula>
    </cfRule>
  </conditionalFormatting>
  <conditionalFormatting sqref="B7:C7">
    <cfRule type="cellIs" dxfId="15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7" t="s">
        <v>0</v>
      </c>
      <c r="B1" s="767"/>
      <c r="C1" s="767"/>
      <c r="D1" s="767"/>
      <c r="E1" s="767"/>
      <c r="F1" s="767"/>
    </row>
    <row r="2" spans="1:6" ht="12.75" x14ac:dyDescent="0.2">
      <c r="A2" s="768"/>
      <c r="B2" s="768"/>
      <c r="C2" s="768"/>
      <c r="D2" s="768"/>
      <c r="E2" s="768"/>
      <c r="F2" s="768"/>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5225.7556080334434</v>
      </c>
      <c r="E5" s="289">
        <v>4883.7556900000027</v>
      </c>
      <c r="F5" s="28" t="s">
        <v>689</v>
      </c>
    </row>
    <row r="6" spans="1:6" ht="12.75" x14ac:dyDescent="0.2">
      <c r="A6" s="19" t="s">
        <v>406</v>
      </c>
      <c r="B6" s="28" t="s">
        <v>530</v>
      </c>
      <c r="C6" s="29" t="s">
        <v>47</v>
      </c>
      <c r="D6" s="30">
        <v>139.44900000000001</v>
      </c>
      <c r="E6" s="290">
        <v>139.30083999999999</v>
      </c>
      <c r="F6" s="28" t="s">
        <v>689</v>
      </c>
    </row>
    <row r="7" spans="1:6" ht="12.75" x14ac:dyDescent="0.2">
      <c r="A7" s="19" t="s">
        <v>48</v>
      </c>
      <c r="B7" s="28" t="s">
        <v>530</v>
      </c>
      <c r="C7" s="29" t="s">
        <v>47</v>
      </c>
      <c r="D7" s="30">
        <v>560.25054000000034</v>
      </c>
      <c r="E7" s="290">
        <v>507.05347000000029</v>
      </c>
      <c r="F7" s="28" t="s">
        <v>689</v>
      </c>
    </row>
    <row r="8" spans="1:6" ht="12.75" x14ac:dyDescent="0.2">
      <c r="A8" s="19" t="s">
        <v>49</v>
      </c>
      <c r="B8" s="28" t="s">
        <v>530</v>
      </c>
      <c r="C8" s="29" t="s">
        <v>47</v>
      </c>
      <c r="D8" s="30">
        <v>670.14984000000027</v>
      </c>
      <c r="E8" s="290">
        <v>568.78312000000017</v>
      </c>
      <c r="F8" s="28" t="s">
        <v>689</v>
      </c>
    </row>
    <row r="9" spans="1:6" ht="12.75" x14ac:dyDescent="0.2">
      <c r="A9" s="19" t="s">
        <v>562</v>
      </c>
      <c r="B9" s="28" t="s">
        <v>530</v>
      </c>
      <c r="C9" s="29" t="s">
        <v>47</v>
      </c>
      <c r="D9" s="30">
        <v>1850.416020000001</v>
      </c>
      <c r="E9" s="290">
        <v>1782.023480000001</v>
      </c>
      <c r="F9" s="28" t="s">
        <v>689</v>
      </c>
    </row>
    <row r="10" spans="1:6" ht="12.75" x14ac:dyDescent="0.2">
      <c r="A10" s="31" t="s">
        <v>50</v>
      </c>
      <c r="B10" s="32" t="s">
        <v>530</v>
      </c>
      <c r="C10" s="33" t="s">
        <v>506</v>
      </c>
      <c r="D10" s="34">
        <v>23671.957999999999</v>
      </c>
      <c r="E10" s="291">
        <v>29460.581000000006</v>
      </c>
      <c r="F10" s="32" t="s">
        <v>689</v>
      </c>
    </row>
    <row r="11" spans="1:6" ht="12.75" x14ac:dyDescent="0.2">
      <c r="A11" s="35" t="s">
        <v>51</v>
      </c>
      <c r="B11" s="36"/>
      <c r="C11" s="37"/>
      <c r="D11" s="38"/>
      <c r="E11" s="38"/>
      <c r="F11" s="449"/>
    </row>
    <row r="12" spans="1:6" ht="12.75" x14ac:dyDescent="0.2">
      <c r="A12" s="19" t="s">
        <v>52</v>
      </c>
      <c r="B12" s="28" t="s">
        <v>530</v>
      </c>
      <c r="C12" s="29" t="s">
        <v>47</v>
      </c>
      <c r="D12" s="30">
        <v>4962.338999999999</v>
      </c>
      <c r="E12" s="290">
        <v>5467.8583899999994</v>
      </c>
      <c r="F12" s="25" t="s">
        <v>689</v>
      </c>
    </row>
    <row r="13" spans="1:6" ht="12.75" x14ac:dyDescent="0.2">
      <c r="A13" s="19" t="s">
        <v>53</v>
      </c>
      <c r="B13" s="28" t="s">
        <v>530</v>
      </c>
      <c r="C13" s="29" t="s">
        <v>54</v>
      </c>
      <c r="D13" s="30">
        <v>25881.447110000001</v>
      </c>
      <c r="E13" s="290">
        <v>29783.159889999995</v>
      </c>
      <c r="F13" s="28" t="s">
        <v>689</v>
      </c>
    </row>
    <row r="14" spans="1:6" ht="12.75" x14ac:dyDescent="0.2">
      <c r="A14" s="19" t="s">
        <v>55</v>
      </c>
      <c r="B14" s="28" t="s">
        <v>530</v>
      </c>
      <c r="C14" s="29" t="s">
        <v>56</v>
      </c>
      <c r="D14" s="39">
        <v>68.580260138394777</v>
      </c>
      <c r="E14" s="292">
        <v>69.298841791538138</v>
      </c>
      <c r="F14" s="28" t="s">
        <v>689</v>
      </c>
    </row>
    <row r="15" spans="1:6" ht="12.75" x14ac:dyDescent="0.2">
      <c r="A15" s="19" t="s">
        <v>414</v>
      </c>
      <c r="B15" s="28" t="s">
        <v>530</v>
      </c>
      <c r="C15" s="29" t="s">
        <v>47</v>
      </c>
      <c r="D15" s="30">
        <v>-390.3910000000003</v>
      </c>
      <c r="E15" s="290">
        <v>198.97499999999968</v>
      </c>
      <c r="F15" s="32" t="s">
        <v>689</v>
      </c>
    </row>
    <row r="16" spans="1:6" ht="12.75" x14ac:dyDescent="0.2">
      <c r="A16" s="23" t="s">
        <v>57</v>
      </c>
      <c r="B16" s="25"/>
      <c r="C16" s="26"/>
      <c r="D16" s="40"/>
      <c r="E16" s="40"/>
      <c r="F16" s="449"/>
    </row>
    <row r="17" spans="1:6" ht="12.75" x14ac:dyDescent="0.2">
      <c r="A17" s="24" t="s">
        <v>58</v>
      </c>
      <c r="B17" s="25" t="s">
        <v>530</v>
      </c>
      <c r="C17" s="26" t="s">
        <v>47</v>
      </c>
      <c r="D17" s="27">
        <v>5264.9530000000004</v>
      </c>
      <c r="E17" s="289">
        <v>5085.96</v>
      </c>
      <c r="F17" s="25" t="s">
        <v>689</v>
      </c>
    </row>
    <row r="18" spans="1:6" ht="12.75" x14ac:dyDescent="0.2">
      <c r="A18" s="19" t="s">
        <v>59</v>
      </c>
      <c r="B18" s="28" t="s">
        <v>530</v>
      </c>
      <c r="C18" s="29" t="s">
        <v>60</v>
      </c>
      <c r="D18" s="39">
        <v>78.270928844900624</v>
      </c>
      <c r="E18" s="292">
        <v>78.130277777777778</v>
      </c>
      <c r="F18" s="28" t="s">
        <v>689</v>
      </c>
    </row>
    <row r="19" spans="1:6" ht="12.75" x14ac:dyDescent="0.2">
      <c r="A19" s="31" t="s">
        <v>61</v>
      </c>
      <c r="B19" s="32" t="s">
        <v>530</v>
      </c>
      <c r="C19" s="41" t="s">
        <v>47</v>
      </c>
      <c r="D19" s="34">
        <v>14456.504999999999</v>
      </c>
      <c r="E19" s="291">
        <v>14526.453</v>
      </c>
      <c r="F19" s="32" t="s">
        <v>689</v>
      </c>
    </row>
    <row r="20" spans="1:6" ht="12.75" x14ac:dyDescent="0.2">
      <c r="A20" s="23" t="s">
        <v>66</v>
      </c>
      <c r="B20" s="25"/>
      <c r="C20" s="26"/>
      <c r="D20" s="27"/>
      <c r="E20" s="27"/>
      <c r="F20" s="449"/>
    </row>
    <row r="21" spans="1:6" ht="12.75" x14ac:dyDescent="0.2">
      <c r="A21" s="24" t="s">
        <v>67</v>
      </c>
      <c r="B21" s="25" t="s">
        <v>68</v>
      </c>
      <c r="C21" s="26" t="s">
        <v>69</v>
      </c>
      <c r="D21" s="43">
        <v>75.632608695652166</v>
      </c>
      <c r="E21" s="293">
        <v>74.345238095238102</v>
      </c>
      <c r="F21" s="28" t="s">
        <v>689</v>
      </c>
    </row>
    <row r="22" spans="1:6" ht="12.75" x14ac:dyDescent="0.2">
      <c r="A22" s="19" t="s">
        <v>70</v>
      </c>
      <c r="B22" s="28" t="s">
        <v>71</v>
      </c>
      <c r="C22" s="29" t="s">
        <v>72</v>
      </c>
      <c r="D22" s="44">
        <v>1.0904347826086958</v>
      </c>
      <c r="E22" s="294">
        <v>1.0630142857142857</v>
      </c>
      <c r="F22" s="28" t="s">
        <v>689</v>
      </c>
    </row>
    <row r="23" spans="1:6" ht="12.75" x14ac:dyDescent="0.2">
      <c r="A23" s="19" t="s">
        <v>73</v>
      </c>
      <c r="B23" s="28" t="s">
        <v>564</v>
      </c>
      <c r="C23" s="29" t="s">
        <v>74</v>
      </c>
      <c r="D23" s="42">
        <v>149.81204376129034</v>
      </c>
      <c r="E23" s="295">
        <v>150.76780410999999</v>
      </c>
      <c r="F23" s="28" t="s">
        <v>689</v>
      </c>
    </row>
    <row r="24" spans="1:6" ht="12.75" x14ac:dyDescent="0.2">
      <c r="A24" s="19" t="s">
        <v>75</v>
      </c>
      <c r="B24" s="28" t="s">
        <v>564</v>
      </c>
      <c r="C24" s="29" t="s">
        <v>74</v>
      </c>
      <c r="D24" s="42">
        <v>138.37679684516129</v>
      </c>
      <c r="E24" s="295">
        <v>141.00066701666668</v>
      </c>
      <c r="F24" s="28" t="s">
        <v>689</v>
      </c>
    </row>
    <row r="25" spans="1:6" ht="12.75" x14ac:dyDescent="0.2">
      <c r="A25" s="19" t="s">
        <v>76</v>
      </c>
      <c r="B25" s="28" t="s">
        <v>564</v>
      </c>
      <c r="C25" s="29" t="s">
        <v>77</v>
      </c>
      <c r="D25" s="42">
        <v>15.93</v>
      </c>
      <c r="E25" s="295">
        <v>16.61</v>
      </c>
      <c r="F25" s="28" t="s">
        <v>689</v>
      </c>
    </row>
    <row r="26" spans="1:6" ht="12.75" x14ac:dyDescent="0.2">
      <c r="A26" s="31" t="s">
        <v>628</v>
      </c>
      <c r="B26" s="32" t="s">
        <v>564</v>
      </c>
      <c r="C26" s="33" t="s">
        <v>78</v>
      </c>
      <c r="D26" s="44">
        <v>7.4591914099999999</v>
      </c>
      <c r="E26" s="294">
        <v>8.0511863299999984</v>
      </c>
      <c r="F26" s="32" t="s">
        <v>689</v>
      </c>
    </row>
    <row r="27" spans="1:6" ht="12.75" x14ac:dyDescent="0.2">
      <c r="A27" s="35" t="s">
        <v>79</v>
      </c>
      <c r="B27" s="36"/>
      <c r="C27" s="37"/>
      <c r="D27" s="38"/>
      <c r="E27" s="38"/>
      <c r="F27" s="449"/>
    </row>
    <row r="28" spans="1:6" ht="12.75" x14ac:dyDescent="0.2">
      <c r="A28" s="19" t="s">
        <v>80</v>
      </c>
      <c r="B28" s="28" t="s">
        <v>81</v>
      </c>
      <c r="C28" s="29" t="s">
        <v>415</v>
      </c>
      <c r="D28" s="45">
        <v>3.1798999999999999</v>
      </c>
      <c r="E28" s="296">
        <v>3.3538000000000001</v>
      </c>
      <c r="F28" s="28" t="s">
        <v>684</v>
      </c>
    </row>
    <row r="29" spans="1:6" x14ac:dyDescent="0.2">
      <c r="A29" s="19" t="s">
        <v>82</v>
      </c>
      <c r="B29" s="28" t="s">
        <v>81</v>
      </c>
      <c r="C29" s="29" t="s">
        <v>415</v>
      </c>
      <c r="D29" s="46">
        <v>1.9</v>
      </c>
      <c r="E29" s="297">
        <v>-0.4</v>
      </c>
      <c r="F29" s="615">
        <v>45597</v>
      </c>
    </row>
    <row r="30" spans="1:6" ht="12.75" x14ac:dyDescent="0.2">
      <c r="A30" s="47" t="s">
        <v>83</v>
      </c>
      <c r="B30" s="28" t="s">
        <v>81</v>
      </c>
      <c r="C30" s="29" t="s">
        <v>415</v>
      </c>
      <c r="D30" s="46">
        <v>1.8</v>
      </c>
      <c r="E30" s="297">
        <v>1.1000000000000001</v>
      </c>
      <c r="F30" s="615">
        <v>45597</v>
      </c>
    </row>
    <row r="31" spans="1:6" ht="12.75" x14ac:dyDescent="0.2">
      <c r="A31" s="47" t="s">
        <v>84</v>
      </c>
      <c r="B31" s="28" t="s">
        <v>81</v>
      </c>
      <c r="C31" s="29" t="s">
        <v>415</v>
      </c>
      <c r="D31" s="46">
        <v>0.6</v>
      </c>
      <c r="E31" s="297">
        <v>2.4</v>
      </c>
      <c r="F31" s="615">
        <v>45597</v>
      </c>
    </row>
    <row r="32" spans="1:6" ht="12.75" x14ac:dyDescent="0.2">
      <c r="A32" s="47" t="s">
        <v>85</v>
      </c>
      <c r="B32" s="28" t="s">
        <v>81</v>
      </c>
      <c r="C32" s="29" t="s">
        <v>415</v>
      </c>
      <c r="D32" s="46">
        <v>1.9</v>
      </c>
      <c r="E32" s="297">
        <v>0.9</v>
      </c>
      <c r="F32" s="615">
        <v>45597</v>
      </c>
    </row>
    <row r="33" spans="1:7" ht="12.75" x14ac:dyDescent="0.2">
      <c r="A33" s="47" t="s">
        <v>86</v>
      </c>
      <c r="B33" s="28" t="s">
        <v>81</v>
      </c>
      <c r="C33" s="29" t="s">
        <v>415</v>
      </c>
      <c r="D33" s="46">
        <v>2</v>
      </c>
      <c r="E33" s="297">
        <v>-2.8</v>
      </c>
      <c r="F33" s="615">
        <v>45597</v>
      </c>
    </row>
    <row r="34" spans="1:7" ht="12.75" x14ac:dyDescent="0.2">
      <c r="A34" s="47" t="s">
        <v>87</v>
      </c>
      <c r="B34" s="28" t="s">
        <v>81</v>
      </c>
      <c r="C34" s="29" t="s">
        <v>415</v>
      </c>
      <c r="D34" s="46">
        <v>0.6</v>
      </c>
      <c r="E34" s="297">
        <v>0.3</v>
      </c>
      <c r="F34" s="615">
        <v>45597</v>
      </c>
    </row>
    <row r="35" spans="1:7" ht="12.75" x14ac:dyDescent="0.2">
      <c r="A35" s="47" t="s">
        <v>88</v>
      </c>
      <c r="B35" s="28" t="s">
        <v>81</v>
      </c>
      <c r="C35" s="29" t="s">
        <v>415</v>
      </c>
      <c r="D35" s="46">
        <v>0.8</v>
      </c>
      <c r="E35" s="297">
        <v>-1.9</v>
      </c>
      <c r="F35" s="615">
        <v>45597</v>
      </c>
    </row>
    <row r="36" spans="1:7" x14ac:dyDescent="0.2">
      <c r="A36" s="19" t="s">
        <v>89</v>
      </c>
      <c r="B36" s="28" t="s">
        <v>90</v>
      </c>
      <c r="C36" s="29" t="s">
        <v>415</v>
      </c>
      <c r="D36" s="46">
        <v>2.2999999999999998</v>
      </c>
      <c r="E36" s="297">
        <v>-0.7</v>
      </c>
      <c r="F36" s="615">
        <v>45597</v>
      </c>
    </row>
    <row r="37" spans="1:7" ht="12.75" x14ac:dyDescent="0.2">
      <c r="A37" s="19" t="s">
        <v>629</v>
      </c>
      <c r="B37" s="28" t="s">
        <v>81</v>
      </c>
      <c r="C37" s="29" t="s">
        <v>415</v>
      </c>
      <c r="D37" s="46">
        <v>9.5</v>
      </c>
      <c r="E37" s="296">
        <v>10.3</v>
      </c>
      <c r="F37" s="615">
        <v>45597</v>
      </c>
      <c r="G37" s="615"/>
    </row>
    <row r="38" spans="1:7" ht="12.75" x14ac:dyDescent="0.2">
      <c r="A38" s="31" t="s">
        <v>91</v>
      </c>
      <c r="B38" s="32" t="s">
        <v>92</v>
      </c>
      <c r="C38" s="33" t="s">
        <v>415</v>
      </c>
      <c r="D38" s="48">
        <v>7.2</v>
      </c>
      <c r="E38" s="670">
        <v>6.4</v>
      </c>
      <c r="F38" s="615">
        <v>45597</v>
      </c>
    </row>
    <row r="39" spans="1:7" ht="12.75" x14ac:dyDescent="0.2">
      <c r="A39" s="35" t="s">
        <v>62</v>
      </c>
      <c r="B39" s="36"/>
      <c r="C39" s="37"/>
      <c r="D39" s="38"/>
      <c r="E39" s="38"/>
      <c r="F39" s="449"/>
    </row>
    <row r="40" spans="1:7" ht="12.75" x14ac:dyDescent="0.2">
      <c r="A40" s="19" t="s">
        <v>63</v>
      </c>
      <c r="B40" s="28" t="s">
        <v>530</v>
      </c>
      <c r="C40" s="29" t="s">
        <v>47</v>
      </c>
      <c r="D40" s="42">
        <v>0.12054000000000001</v>
      </c>
      <c r="E40" s="295">
        <v>2.1999999999999999E-2</v>
      </c>
      <c r="F40" s="28" t="s">
        <v>689</v>
      </c>
    </row>
    <row r="41" spans="1:7" ht="12.75" x14ac:dyDescent="0.2">
      <c r="A41" s="19" t="s">
        <v>50</v>
      </c>
      <c r="B41" s="28" t="s">
        <v>530</v>
      </c>
      <c r="C41" s="29" t="s">
        <v>54</v>
      </c>
      <c r="D41" s="39">
        <v>69.98852964433199</v>
      </c>
      <c r="E41" s="292">
        <v>40.556746430071996</v>
      </c>
      <c r="F41" s="28" t="s">
        <v>689</v>
      </c>
    </row>
    <row r="42" spans="1:7" ht="12.75" x14ac:dyDescent="0.2">
      <c r="A42" s="19" t="s">
        <v>64</v>
      </c>
      <c r="B42" s="28" t="s">
        <v>530</v>
      </c>
      <c r="C42" s="29" t="s">
        <v>60</v>
      </c>
      <c r="D42" s="682">
        <v>2.3066520718017583E-3</v>
      </c>
      <c r="E42" s="678">
        <v>4.5047298424545049E-4</v>
      </c>
      <c r="F42" s="28" t="s">
        <v>689</v>
      </c>
    </row>
    <row r="43" spans="1:7" ht="12.75" x14ac:dyDescent="0.2">
      <c r="A43" s="31" t="s">
        <v>65</v>
      </c>
      <c r="B43" s="32" t="s">
        <v>530</v>
      </c>
      <c r="C43" s="33" t="s">
        <v>60</v>
      </c>
      <c r="D43" s="682">
        <v>0.29566007866494187</v>
      </c>
      <c r="E43" s="678">
        <v>0.13766444874278616</v>
      </c>
      <c r="F43" s="28" t="s">
        <v>689</v>
      </c>
    </row>
    <row r="44" spans="1:7" x14ac:dyDescent="0.2">
      <c r="A44" s="35" t="s">
        <v>93</v>
      </c>
      <c r="B44" s="36"/>
      <c r="C44" s="37"/>
      <c r="D44" s="38"/>
      <c r="E44" s="38"/>
      <c r="F44" s="449"/>
    </row>
    <row r="45" spans="1:7" ht="12.75" x14ac:dyDescent="0.2">
      <c r="A45" s="49" t="s">
        <v>94</v>
      </c>
      <c r="B45" s="28" t="s">
        <v>81</v>
      </c>
      <c r="C45" s="29" t="s">
        <v>415</v>
      </c>
      <c r="D45" s="46">
        <v>6.6829484355450264</v>
      </c>
      <c r="E45" s="297">
        <v>1.3127387179891226</v>
      </c>
      <c r="F45" s="615">
        <v>45597</v>
      </c>
    </row>
    <row r="46" spans="1:7" ht="12.75" x14ac:dyDescent="0.2">
      <c r="A46" s="50" t="s">
        <v>95</v>
      </c>
      <c r="B46" s="28" t="s">
        <v>81</v>
      </c>
      <c r="C46" s="29" t="s">
        <v>415</v>
      </c>
      <c r="D46" s="46">
        <v>8.9437675870029079</v>
      </c>
      <c r="E46" s="297">
        <v>0.79549900980694033</v>
      </c>
      <c r="F46" s="615">
        <v>45597</v>
      </c>
    </row>
    <row r="47" spans="1:7" ht="12.75" x14ac:dyDescent="0.2">
      <c r="A47" s="50" t="s">
        <v>96</v>
      </c>
      <c r="B47" s="28" t="s">
        <v>81</v>
      </c>
      <c r="C47" s="29" t="s">
        <v>415</v>
      </c>
      <c r="D47" s="46">
        <v>4.6833830968379022</v>
      </c>
      <c r="E47" s="297">
        <v>5.1068150023534482</v>
      </c>
      <c r="F47" s="615">
        <v>45597</v>
      </c>
    </row>
    <row r="48" spans="1:7" ht="12.75" x14ac:dyDescent="0.2">
      <c r="A48" s="49" t="s">
        <v>97</v>
      </c>
      <c r="B48" s="28" t="s">
        <v>81</v>
      </c>
      <c r="C48" s="29" t="s">
        <v>415</v>
      </c>
      <c r="D48" s="46">
        <v>4.375016987119432</v>
      </c>
      <c r="E48" s="297">
        <v>5.8476400513394156</v>
      </c>
      <c r="F48" s="615">
        <v>45597</v>
      </c>
    </row>
    <row r="49" spans="1:7" ht="12.75" x14ac:dyDescent="0.2">
      <c r="A49" s="299" t="s">
        <v>98</v>
      </c>
      <c r="B49" s="28" t="s">
        <v>81</v>
      </c>
      <c r="C49" s="29" t="s">
        <v>415</v>
      </c>
      <c r="D49" s="46">
        <v>5.4584047473751154</v>
      </c>
      <c r="E49" s="297">
        <v>4.0289734481945603</v>
      </c>
      <c r="F49" s="615">
        <v>45597</v>
      </c>
    </row>
    <row r="50" spans="1:7" ht="12.75" x14ac:dyDescent="0.2">
      <c r="A50" s="50" t="s">
        <v>99</v>
      </c>
      <c r="B50" s="28" t="s">
        <v>81</v>
      </c>
      <c r="C50" s="29" t="s">
        <v>415</v>
      </c>
      <c r="D50" s="46">
        <v>4.1334613155588169</v>
      </c>
      <c r="E50" s="297">
        <v>2.6392058112515424</v>
      </c>
      <c r="F50" s="615">
        <v>45597</v>
      </c>
    </row>
    <row r="51" spans="1:7" ht="12.75" x14ac:dyDescent="0.2">
      <c r="A51" s="50" t="s">
        <v>100</v>
      </c>
      <c r="B51" s="28" t="s">
        <v>81</v>
      </c>
      <c r="C51" s="29" t="s">
        <v>415</v>
      </c>
      <c r="D51" s="46">
        <v>13.347714421964863</v>
      </c>
      <c r="E51" s="297">
        <v>19.902168282729839</v>
      </c>
      <c r="F51" s="615">
        <v>45597</v>
      </c>
    </row>
    <row r="52" spans="1:7" ht="12.75" x14ac:dyDescent="0.2">
      <c r="A52" s="50" t="s">
        <v>101</v>
      </c>
      <c r="B52" s="28" t="s">
        <v>81</v>
      </c>
      <c r="C52" s="29" t="s">
        <v>415</v>
      </c>
      <c r="D52" s="45">
        <v>14.890453074133895</v>
      </c>
      <c r="E52" s="296">
        <v>6.2204477112104808</v>
      </c>
      <c r="F52" s="615">
        <v>45597</v>
      </c>
    </row>
    <row r="53" spans="1:7" ht="12.75" x14ac:dyDescent="0.2">
      <c r="A53" s="49" t="s">
        <v>102</v>
      </c>
      <c r="B53" s="28" t="s">
        <v>81</v>
      </c>
      <c r="C53" s="29" t="s">
        <v>415</v>
      </c>
      <c r="D53" s="45">
        <v>1.2254208826443524</v>
      </c>
      <c r="E53" s="296">
        <v>7.2052818726639396</v>
      </c>
      <c r="F53" s="615">
        <v>45597</v>
      </c>
    </row>
    <row r="54" spans="1:7" ht="12.75" x14ac:dyDescent="0.2">
      <c r="A54" s="51" t="s">
        <v>103</v>
      </c>
      <c r="B54" s="32" t="s">
        <v>81</v>
      </c>
      <c r="C54" s="33" t="s">
        <v>415</v>
      </c>
      <c r="D54" s="48">
        <v>-6.8343934090326925</v>
      </c>
      <c r="E54" s="298">
        <v>8.5887644999855315</v>
      </c>
      <c r="F54" s="616">
        <v>45597</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7">
        <f>INDICE!A3</f>
        <v>45597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32.445413788925237</v>
      </c>
      <c r="C5" s="73">
        <v>-16.998233160782387</v>
      </c>
      <c r="D5" s="85">
        <v>389.79764933963406</v>
      </c>
      <c r="E5" s="86">
        <v>0.97113706933860777</v>
      </c>
      <c r="F5" s="85">
        <v>417.96449775839085</v>
      </c>
      <c r="G5" s="86">
        <v>1.1794813163998219</v>
      </c>
      <c r="H5" s="380">
        <v>8.0207834876956632</v>
      </c>
    </row>
    <row r="6" spans="1:65" x14ac:dyDescent="0.2">
      <c r="A6" s="84" t="s">
        <v>196</v>
      </c>
      <c r="B6" s="379">
        <v>77.849999999999994</v>
      </c>
      <c r="C6" s="86">
        <v>-1.1917907322088108</v>
      </c>
      <c r="D6" s="85">
        <v>803.68200000000002</v>
      </c>
      <c r="E6" s="86">
        <v>-4.8409421632623584</v>
      </c>
      <c r="F6" s="85">
        <v>846.3</v>
      </c>
      <c r="G6" s="86">
        <v>-4.5258557475141519</v>
      </c>
      <c r="H6" s="380">
        <v>16.240587662449538</v>
      </c>
    </row>
    <row r="7" spans="1:65" x14ac:dyDescent="0.2">
      <c r="A7" s="84" t="s">
        <v>197</v>
      </c>
      <c r="B7" s="379">
        <v>111.45399999999999</v>
      </c>
      <c r="C7" s="86">
        <v>8.6433953619854371</v>
      </c>
      <c r="D7" s="85">
        <v>1078.799</v>
      </c>
      <c r="E7" s="86">
        <v>-2.9529742494096478</v>
      </c>
      <c r="F7" s="85">
        <v>1146.0329999999999</v>
      </c>
      <c r="G7" s="86">
        <v>-2.1122140964602543</v>
      </c>
      <c r="H7" s="380">
        <v>21.992496042254558</v>
      </c>
    </row>
    <row r="8" spans="1:65" x14ac:dyDescent="0.2">
      <c r="A8" s="84" t="s">
        <v>594</v>
      </c>
      <c r="B8" s="379">
        <v>281.22058621107476</v>
      </c>
      <c r="C8" s="86">
        <v>13.210530287766172</v>
      </c>
      <c r="D8" s="85">
        <v>2497.9356807221616</v>
      </c>
      <c r="E8" s="86">
        <v>25.233322817668064</v>
      </c>
      <c r="F8" s="85">
        <v>2800.7208323034047</v>
      </c>
      <c r="G8" s="489">
        <v>28.368316107505564</v>
      </c>
      <c r="H8" s="380">
        <v>53.746132807600233</v>
      </c>
      <c r="J8" s="85"/>
    </row>
    <row r="9" spans="1:65" x14ac:dyDescent="0.2">
      <c r="A9" s="60" t="s">
        <v>198</v>
      </c>
      <c r="B9" s="61">
        <v>502.97</v>
      </c>
      <c r="C9" s="628">
        <v>7.272576039038456</v>
      </c>
      <c r="D9" s="61">
        <v>4770.2143300617954</v>
      </c>
      <c r="E9" s="87">
        <v>9.992200129351362</v>
      </c>
      <c r="F9" s="61">
        <v>5211.0183300617955</v>
      </c>
      <c r="G9" s="87">
        <v>12.015351772467334</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58" priority="1" operator="between">
      <formula>0</formula>
      <formula>0.5</formula>
    </cfRule>
    <cfRule type="cellIs" dxfId="15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6" t="s">
        <v>447</v>
      </c>
      <c r="B3" s="796" t="s">
        <v>448</v>
      </c>
      <c r="C3" s="777">
        <f>INDICE!A3</f>
        <v>45597</v>
      </c>
      <c r="D3" s="778"/>
      <c r="E3" s="778" t="s">
        <v>115</v>
      </c>
      <c r="F3" s="778"/>
      <c r="G3" s="778" t="s">
        <v>116</v>
      </c>
      <c r="H3" s="778"/>
      <c r="I3" s="778"/>
    </row>
    <row r="4" spans="1:9" x14ac:dyDescent="0.2">
      <c r="A4" s="797"/>
      <c r="B4" s="797"/>
      <c r="C4" s="82" t="s">
        <v>47</v>
      </c>
      <c r="D4" s="82" t="s">
        <v>445</v>
      </c>
      <c r="E4" s="82" t="s">
        <v>47</v>
      </c>
      <c r="F4" s="82" t="s">
        <v>445</v>
      </c>
      <c r="G4" s="82" t="s">
        <v>47</v>
      </c>
      <c r="H4" s="83" t="s">
        <v>445</v>
      </c>
      <c r="I4" s="83" t="s">
        <v>106</v>
      </c>
    </row>
    <row r="5" spans="1:9" x14ac:dyDescent="0.2">
      <c r="A5" s="386"/>
      <c r="B5" s="390" t="s">
        <v>200</v>
      </c>
      <c r="C5" s="388">
        <v>93.462069999999997</v>
      </c>
      <c r="D5" s="142">
        <v>-60.771593823320778</v>
      </c>
      <c r="E5" s="141">
        <v>1627.54168</v>
      </c>
      <c r="F5" s="519">
        <v>-37.865458236580444</v>
      </c>
      <c r="G5" s="520">
        <v>1919.2045800000003</v>
      </c>
      <c r="H5" s="519">
        <v>-36.836469427066312</v>
      </c>
      <c r="I5" s="391">
        <v>2.9779447300074451</v>
      </c>
    </row>
    <row r="6" spans="1:9" x14ac:dyDescent="0.2">
      <c r="A6" s="11"/>
      <c r="B6" s="11" t="s">
        <v>231</v>
      </c>
      <c r="C6" s="388">
        <v>827.11009000000001</v>
      </c>
      <c r="D6" s="142">
        <v>63.693036492929288</v>
      </c>
      <c r="E6" s="144">
        <v>9500.4627799999998</v>
      </c>
      <c r="F6" s="142">
        <v>24.214001366611694</v>
      </c>
      <c r="G6" s="520">
        <v>10562.18426</v>
      </c>
      <c r="H6" s="521">
        <v>30.774202932818728</v>
      </c>
      <c r="I6" s="391">
        <v>16.388873433406761</v>
      </c>
    </row>
    <row r="7" spans="1:9" x14ac:dyDescent="0.2">
      <c r="A7" s="11"/>
      <c r="B7" s="253" t="s">
        <v>201</v>
      </c>
      <c r="C7" s="388">
        <v>940.60416000000009</v>
      </c>
      <c r="D7" s="142">
        <v>114.2335005915766</v>
      </c>
      <c r="E7" s="144">
        <v>7369.7495499999995</v>
      </c>
      <c r="F7" s="142">
        <v>13.739787195503556</v>
      </c>
      <c r="G7" s="520">
        <v>7926.4791599999999</v>
      </c>
      <c r="H7" s="522">
        <v>11.412647876748991</v>
      </c>
      <c r="I7" s="391">
        <v>12.299166586000872</v>
      </c>
    </row>
    <row r="8" spans="1:9" x14ac:dyDescent="0.2">
      <c r="A8" s="486" t="s">
        <v>300</v>
      </c>
      <c r="B8" s="228"/>
      <c r="C8" s="146">
        <v>1861.17632</v>
      </c>
      <c r="D8" s="147">
        <v>57.381666118377559</v>
      </c>
      <c r="E8" s="146">
        <v>18497.754009999997</v>
      </c>
      <c r="F8" s="523">
        <v>10.451963814681594</v>
      </c>
      <c r="G8" s="524">
        <v>20407.867999999999</v>
      </c>
      <c r="H8" s="523">
        <v>11.948762207805412</v>
      </c>
      <c r="I8" s="525">
        <v>31.665984749415077</v>
      </c>
    </row>
    <row r="9" spans="1:9" x14ac:dyDescent="0.2">
      <c r="A9" s="386"/>
      <c r="B9" s="11" t="s">
        <v>202</v>
      </c>
      <c r="C9" s="388">
        <v>831.62441999999987</v>
      </c>
      <c r="D9" s="700">
        <v>42.380928199830933</v>
      </c>
      <c r="E9" s="144">
        <v>8383.9612699999998</v>
      </c>
      <c r="F9" s="519">
        <v>40.193046516175755</v>
      </c>
      <c r="G9" s="520">
        <v>9039.4805500000002</v>
      </c>
      <c r="H9" s="526">
        <v>42.508246609507204</v>
      </c>
      <c r="I9" s="391">
        <v>14.026161539212929</v>
      </c>
    </row>
    <row r="10" spans="1:9" x14ac:dyDescent="0.2">
      <c r="A10" s="386"/>
      <c r="B10" s="11" t="s">
        <v>203</v>
      </c>
      <c r="C10" s="388">
        <v>0</v>
      </c>
      <c r="D10" s="142" t="s">
        <v>142</v>
      </c>
      <c r="E10" s="144">
        <v>0</v>
      </c>
      <c r="F10" s="519">
        <v>-100</v>
      </c>
      <c r="G10" s="144">
        <v>103.39310999999999</v>
      </c>
      <c r="H10" s="519">
        <v>-91.260426872407791</v>
      </c>
      <c r="I10" s="471">
        <v>0.16043050868687486</v>
      </c>
    </row>
    <row r="11" spans="1:9" x14ac:dyDescent="0.2">
      <c r="A11" s="11"/>
      <c r="B11" s="11" t="s">
        <v>649</v>
      </c>
      <c r="C11" s="388">
        <v>0</v>
      </c>
      <c r="D11" s="142" t="s">
        <v>142</v>
      </c>
      <c r="E11" s="144">
        <v>0</v>
      </c>
      <c r="F11" s="527">
        <v>-100</v>
      </c>
      <c r="G11" s="144">
        <v>0</v>
      </c>
      <c r="H11" s="527">
        <v>-100</v>
      </c>
      <c r="I11" s="496">
        <v>0</v>
      </c>
    </row>
    <row r="12" spans="1:9" x14ac:dyDescent="0.2">
      <c r="A12" s="632"/>
      <c r="B12" s="11" t="s">
        <v>582</v>
      </c>
      <c r="C12" s="388">
        <v>0</v>
      </c>
      <c r="D12" s="142" t="s">
        <v>142</v>
      </c>
      <c r="E12" s="144">
        <v>0</v>
      </c>
      <c r="F12" s="142">
        <v>-100</v>
      </c>
      <c r="G12" s="144">
        <v>0</v>
      </c>
      <c r="H12" s="521">
        <v>-100</v>
      </c>
      <c r="I12" s="496">
        <v>0</v>
      </c>
    </row>
    <row r="13" spans="1:9" x14ac:dyDescent="0.2">
      <c r="A13" s="11"/>
      <c r="B13" s="11" t="s">
        <v>204</v>
      </c>
      <c r="C13" s="388">
        <v>296.40886</v>
      </c>
      <c r="D13" s="142">
        <v>94.019139507635515</v>
      </c>
      <c r="E13" s="144">
        <v>2858.37626</v>
      </c>
      <c r="F13" s="142">
        <v>130.82703168176585</v>
      </c>
      <c r="G13" s="520">
        <v>3011.41662</v>
      </c>
      <c r="H13" s="521">
        <v>118.44851271180312</v>
      </c>
      <c r="I13" s="391">
        <v>4.6726817697495449</v>
      </c>
    </row>
    <row r="14" spans="1:9" x14ac:dyDescent="0.2">
      <c r="A14" s="11"/>
      <c r="B14" s="253" t="s">
        <v>651</v>
      </c>
      <c r="C14" s="388">
        <v>182.45233000000002</v>
      </c>
      <c r="D14" s="142" t="s">
        <v>142</v>
      </c>
      <c r="E14" s="144">
        <v>1696.9144000000001</v>
      </c>
      <c r="F14" s="142">
        <v>151.39374642140282</v>
      </c>
      <c r="G14" s="520">
        <v>1696.9144000000001</v>
      </c>
      <c r="H14" s="521">
        <v>109.24270800159692</v>
      </c>
      <c r="I14" s="391">
        <v>2.6330269046949364</v>
      </c>
    </row>
    <row r="15" spans="1:9" x14ac:dyDescent="0.2">
      <c r="A15" s="486" t="s">
        <v>580</v>
      </c>
      <c r="B15" s="228"/>
      <c r="C15" s="146">
        <v>1310.48561</v>
      </c>
      <c r="D15" s="147">
        <v>77.8479896388057</v>
      </c>
      <c r="E15" s="146">
        <v>12939.251929999999</v>
      </c>
      <c r="F15" s="523">
        <v>40.144219121547671</v>
      </c>
      <c r="G15" s="524">
        <v>13851.204679999999</v>
      </c>
      <c r="H15" s="523">
        <v>37.599591435686378</v>
      </c>
      <c r="I15" s="525">
        <v>21.492300722344282</v>
      </c>
    </row>
    <row r="16" spans="1:9" x14ac:dyDescent="0.2">
      <c r="A16" s="387"/>
      <c r="B16" s="389" t="s">
        <v>637</v>
      </c>
      <c r="C16" s="388">
        <v>0</v>
      </c>
      <c r="D16" s="142">
        <v>-100</v>
      </c>
      <c r="E16" s="144">
        <v>204.44379999999998</v>
      </c>
      <c r="F16" s="527">
        <v>-45.586901325313875</v>
      </c>
      <c r="G16" s="144">
        <v>249.51078000000001</v>
      </c>
      <c r="H16" s="527">
        <v>-41.576351784613145</v>
      </c>
      <c r="I16" s="471">
        <v>0.38715482451643951</v>
      </c>
    </row>
    <row r="17" spans="1:9" x14ac:dyDescent="0.2">
      <c r="A17" s="387"/>
      <c r="B17" s="389" t="s">
        <v>529</v>
      </c>
      <c r="C17" s="388">
        <v>85.16104</v>
      </c>
      <c r="D17" s="142">
        <v>-52.617861768584042</v>
      </c>
      <c r="E17" s="144">
        <v>259.11694</v>
      </c>
      <c r="F17" s="527">
        <v>-81.7667179522482</v>
      </c>
      <c r="G17" s="144">
        <v>353.66728999999998</v>
      </c>
      <c r="H17" s="527">
        <v>-80.170133117530938</v>
      </c>
      <c r="I17" s="470">
        <v>0.54876986716627918</v>
      </c>
    </row>
    <row r="18" spans="1:9" x14ac:dyDescent="0.2">
      <c r="A18" s="387"/>
      <c r="B18" s="389" t="s">
        <v>206</v>
      </c>
      <c r="C18" s="388">
        <v>56.991660000000003</v>
      </c>
      <c r="D18" s="142">
        <v>-1.6095918790138739</v>
      </c>
      <c r="E18" s="144">
        <v>499.05833000000001</v>
      </c>
      <c r="F18" s="527">
        <v>37.221577927494671</v>
      </c>
      <c r="G18" s="520">
        <v>499.05833000000001</v>
      </c>
      <c r="H18" s="527">
        <v>11.208398296664756</v>
      </c>
      <c r="I18" s="391">
        <v>0.77436670341304437</v>
      </c>
    </row>
    <row r="19" spans="1:9" x14ac:dyDescent="0.2">
      <c r="A19" s="387"/>
      <c r="B19" s="389" t="s">
        <v>558</v>
      </c>
      <c r="C19" s="388">
        <v>361.80080000000004</v>
      </c>
      <c r="D19" s="73">
        <v>13.958032795146888</v>
      </c>
      <c r="E19" s="144">
        <v>2394.9934199999998</v>
      </c>
      <c r="F19" s="73">
        <v>-22.390310221818204</v>
      </c>
      <c r="G19" s="520">
        <v>2394.9934199999998</v>
      </c>
      <c r="H19" s="527">
        <v>-27.755688117981268</v>
      </c>
      <c r="I19" s="391">
        <v>3.7162051965775875</v>
      </c>
    </row>
    <row r="20" spans="1:9" x14ac:dyDescent="0.2">
      <c r="A20" s="387"/>
      <c r="B20" s="389" t="s">
        <v>207</v>
      </c>
      <c r="C20" s="388">
        <v>0</v>
      </c>
      <c r="D20" s="142" t="s">
        <v>142</v>
      </c>
      <c r="E20" s="144">
        <v>1040.5727999999999</v>
      </c>
      <c r="F20" s="73">
        <v>-18.593800460929476</v>
      </c>
      <c r="G20" s="520">
        <v>1040.5727999999999</v>
      </c>
      <c r="H20" s="527">
        <v>-26.932563952301976</v>
      </c>
      <c r="I20" s="391">
        <v>1.6146107185452272</v>
      </c>
    </row>
    <row r="21" spans="1:9" x14ac:dyDescent="0.2">
      <c r="A21" s="632"/>
      <c r="B21" s="389" t="s">
        <v>208</v>
      </c>
      <c r="C21" s="388">
        <v>61.670290000000001</v>
      </c>
      <c r="D21" s="142" t="s">
        <v>142</v>
      </c>
      <c r="E21" s="144">
        <v>239.56892999999999</v>
      </c>
      <c r="F21" s="527">
        <v>-24.003163984755528</v>
      </c>
      <c r="G21" s="520">
        <v>239.56892999999999</v>
      </c>
      <c r="H21" s="527">
        <v>-49.757620383435153</v>
      </c>
      <c r="I21" s="391">
        <v>0.37172849627475485</v>
      </c>
    </row>
    <row r="22" spans="1:9" x14ac:dyDescent="0.2">
      <c r="A22" s="486" t="s">
        <v>438</v>
      </c>
      <c r="B22" s="228"/>
      <c r="C22" s="146">
        <v>565.6237900000001</v>
      </c>
      <c r="D22" s="147">
        <v>-5.7818321497979097</v>
      </c>
      <c r="E22" s="146">
        <v>4637.7542199999998</v>
      </c>
      <c r="F22" s="523">
        <v>-32.196212425611904</v>
      </c>
      <c r="G22" s="524">
        <v>4777.3715499999998</v>
      </c>
      <c r="H22" s="523">
        <v>-39.338223233607756</v>
      </c>
      <c r="I22" s="525">
        <v>7.4128358064933328</v>
      </c>
    </row>
    <row r="23" spans="1:9" x14ac:dyDescent="0.2">
      <c r="A23" s="632"/>
      <c r="B23" s="389" t="s">
        <v>210</v>
      </c>
      <c r="C23" s="388">
        <v>253.20876000000001</v>
      </c>
      <c r="D23" s="142">
        <v>-17.714959793189617</v>
      </c>
      <c r="E23" s="144">
        <v>3378.1372799999999</v>
      </c>
      <c r="F23" s="527">
        <v>-11.83077567191641</v>
      </c>
      <c r="G23" s="144">
        <v>3656.1634100000001</v>
      </c>
      <c r="H23" s="527">
        <v>-9.8098115533598591</v>
      </c>
      <c r="I23" s="471">
        <v>5.6731068028482667</v>
      </c>
    </row>
    <row r="24" spans="1:9" x14ac:dyDescent="0.2">
      <c r="A24" s="831"/>
      <c r="B24" s="389" t="s">
        <v>211</v>
      </c>
      <c r="C24" s="388">
        <v>207.84903</v>
      </c>
      <c r="D24" s="73">
        <v>-26.222986163861339</v>
      </c>
      <c r="E24" s="144">
        <v>1767.2070200000001</v>
      </c>
      <c r="F24" s="73">
        <v>-37.628823743440734</v>
      </c>
      <c r="G24" s="144">
        <v>2043.0945300000001</v>
      </c>
      <c r="H24" s="527">
        <v>-34.458241880666172</v>
      </c>
      <c r="I24" s="496">
        <v>3.17017927735486</v>
      </c>
    </row>
    <row r="25" spans="1:9" x14ac:dyDescent="0.2">
      <c r="A25" s="486" t="s">
        <v>337</v>
      </c>
      <c r="B25" s="228"/>
      <c r="C25" s="146">
        <v>461.05779000000001</v>
      </c>
      <c r="D25" s="147">
        <v>-21.781364752586104</v>
      </c>
      <c r="E25" s="146">
        <v>5145.3442999999997</v>
      </c>
      <c r="F25" s="523">
        <v>-22.798170813886486</v>
      </c>
      <c r="G25" s="524">
        <v>5699.2579400000004</v>
      </c>
      <c r="H25" s="523">
        <v>-20.524392387880493</v>
      </c>
      <c r="I25" s="525">
        <v>8.8432860802031268</v>
      </c>
    </row>
    <row r="26" spans="1:9" x14ac:dyDescent="0.2">
      <c r="A26" s="632"/>
      <c r="B26" s="389" t="s">
        <v>212</v>
      </c>
      <c r="C26" s="388">
        <v>134.03876</v>
      </c>
      <c r="D26" s="700">
        <v>-66.636465634992774</v>
      </c>
      <c r="E26" s="144">
        <v>3921.3543500000001</v>
      </c>
      <c r="F26" s="527">
        <v>7.6329390897327443</v>
      </c>
      <c r="G26" s="144">
        <v>4443.9036299999998</v>
      </c>
      <c r="H26" s="527">
        <v>9.6146078692242796</v>
      </c>
      <c r="I26" s="471">
        <v>6.8954084069658972</v>
      </c>
    </row>
    <row r="27" spans="1:9" x14ac:dyDescent="0.2">
      <c r="A27" s="387"/>
      <c r="B27" s="389" t="s">
        <v>213</v>
      </c>
      <c r="C27" s="388">
        <v>228.68211000000002</v>
      </c>
      <c r="D27" s="142">
        <v>41.655834134119992</v>
      </c>
      <c r="E27" s="144">
        <v>2411.6381300000003</v>
      </c>
      <c r="F27" s="527">
        <v>14.044005980642494</v>
      </c>
      <c r="G27" s="144">
        <v>2749.0143900000003</v>
      </c>
      <c r="H27" s="527">
        <v>17.425677239757707</v>
      </c>
      <c r="I27" s="471">
        <v>4.2655238533325779</v>
      </c>
    </row>
    <row r="28" spans="1:9" x14ac:dyDescent="0.2">
      <c r="A28" s="387"/>
      <c r="B28" s="389" t="s">
        <v>215</v>
      </c>
      <c r="C28" s="388">
        <v>0</v>
      </c>
      <c r="D28" s="142" t="s">
        <v>142</v>
      </c>
      <c r="E28" s="144">
        <v>0</v>
      </c>
      <c r="F28" s="142">
        <v>-100</v>
      </c>
      <c r="G28" s="144">
        <v>0</v>
      </c>
      <c r="H28" s="142">
        <v>-100</v>
      </c>
      <c r="I28" s="496">
        <v>0</v>
      </c>
    </row>
    <row r="29" spans="1:9" x14ac:dyDescent="0.2">
      <c r="A29" s="387"/>
      <c r="B29" s="389" t="s">
        <v>606</v>
      </c>
      <c r="C29" s="388">
        <v>0</v>
      </c>
      <c r="D29" s="142">
        <v>-100</v>
      </c>
      <c r="E29" s="144">
        <v>251.74221</v>
      </c>
      <c r="F29" s="142">
        <v>89.257089372707057</v>
      </c>
      <c r="G29" s="144">
        <v>251.74221</v>
      </c>
      <c r="H29" s="142">
        <v>89.257089372707057</v>
      </c>
      <c r="I29" s="496">
        <v>0.390617235599723</v>
      </c>
    </row>
    <row r="30" spans="1:9" x14ac:dyDescent="0.2">
      <c r="A30" s="387"/>
      <c r="B30" s="389" t="s">
        <v>641</v>
      </c>
      <c r="C30" s="388">
        <v>0</v>
      </c>
      <c r="D30" s="142" t="s">
        <v>142</v>
      </c>
      <c r="E30" s="144">
        <v>254.27310999999997</v>
      </c>
      <c r="F30" s="142">
        <v>93.687975968268034</v>
      </c>
      <c r="G30" s="144">
        <v>254.27310999999997</v>
      </c>
      <c r="H30" s="142">
        <v>93.687975968268034</v>
      </c>
      <c r="I30" s="471">
        <v>0.39454432101610726</v>
      </c>
    </row>
    <row r="31" spans="1:9" x14ac:dyDescent="0.2">
      <c r="A31" s="387"/>
      <c r="B31" s="389" t="s">
        <v>541</v>
      </c>
      <c r="C31" s="388">
        <v>277.28886999999997</v>
      </c>
      <c r="D31" s="142" t="s">
        <v>142</v>
      </c>
      <c r="E31" s="144">
        <v>1124.55267</v>
      </c>
      <c r="F31" s="142">
        <v>43.727704876643699</v>
      </c>
      <c r="G31" s="144">
        <v>1124.55267</v>
      </c>
      <c r="H31" s="142">
        <v>21.685176465053086</v>
      </c>
      <c r="I31" s="471">
        <v>1.7449185626903316</v>
      </c>
    </row>
    <row r="32" spans="1:9" x14ac:dyDescent="0.2">
      <c r="A32" s="387"/>
      <c r="B32" s="389" t="s">
        <v>216</v>
      </c>
      <c r="C32" s="388">
        <v>241.15172000000001</v>
      </c>
      <c r="D32" s="142">
        <v>-50.142481083894516</v>
      </c>
      <c r="E32" s="144">
        <v>3463.2281399999997</v>
      </c>
      <c r="F32" s="142">
        <v>-13.664838017436519</v>
      </c>
      <c r="G32" s="144">
        <v>3796.9503500000001</v>
      </c>
      <c r="H32" s="142">
        <v>-14.30471468041814</v>
      </c>
      <c r="I32" s="471">
        <v>5.8915596610771033</v>
      </c>
    </row>
    <row r="33" spans="1:9" x14ac:dyDescent="0.2">
      <c r="A33" s="387"/>
      <c r="B33" s="389" t="s">
        <v>217</v>
      </c>
      <c r="C33" s="388">
        <v>388.35342000000003</v>
      </c>
      <c r="D33" s="142">
        <v>-23.467205587327602</v>
      </c>
      <c r="E33" s="144">
        <v>6546.8419100000001</v>
      </c>
      <c r="F33" s="73">
        <v>9.1476110958869725</v>
      </c>
      <c r="G33" s="144">
        <v>6931.0499100000006</v>
      </c>
      <c r="H33" s="527">
        <v>7.4280033354364603</v>
      </c>
      <c r="I33" s="471">
        <v>10.754603114225102</v>
      </c>
    </row>
    <row r="34" spans="1:9" x14ac:dyDescent="0.2">
      <c r="A34" s="632"/>
      <c r="B34" s="389" t="s">
        <v>678</v>
      </c>
      <c r="C34" s="388">
        <v>0</v>
      </c>
      <c r="D34" s="142" t="s">
        <v>142</v>
      </c>
      <c r="E34" s="144">
        <v>137.36850999999999</v>
      </c>
      <c r="F34" s="73" t="s">
        <v>142</v>
      </c>
      <c r="G34" s="144">
        <v>137.36850999999999</v>
      </c>
      <c r="H34" s="527" t="s">
        <v>142</v>
      </c>
      <c r="I34" s="471">
        <v>0.21314863182718904</v>
      </c>
    </row>
    <row r="35" spans="1:9" x14ac:dyDescent="0.2">
      <c r="A35" s="632"/>
      <c r="B35" s="389" t="s">
        <v>218</v>
      </c>
      <c r="C35" s="388">
        <v>0</v>
      </c>
      <c r="D35" s="142" t="s">
        <v>142</v>
      </c>
      <c r="E35" s="144">
        <v>22.72982</v>
      </c>
      <c r="F35" s="73">
        <v>6.7756997009828391E-3</v>
      </c>
      <c r="G35" s="144">
        <v>22.72982</v>
      </c>
      <c r="H35" s="73">
        <v>6.7756997009828391E-3</v>
      </c>
      <c r="I35" s="474">
        <v>3.5268854810161933E-2</v>
      </c>
    </row>
    <row r="36" spans="1:9" x14ac:dyDescent="0.2">
      <c r="A36" s="486" t="s">
        <v>439</v>
      </c>
      <c r="B36" s="228"/>
      <c r="C36" s="146">
        <v>1269.5148799999999</v>
      </c>
      <c r="D36" s="147">
        <v>-24.76142034170373</v>
      </c>
      <c r="E36" s="146">
        <v>18133.72885</v>
      </c>
      <c r="F36" s="523">
        <v>6.7927636612451341</v>
      </c>
      <c r="G36" s="524">
        <v>19711.584599999995</v>
      </c>
      <c r="H36" s="523">
        <v>5.792396834750126</v>
      </c>
      <c r="I36" s="525">
        <v>30.585592641544185</v>
      </c>
    </row>
    <row r="37" spans="1:9" x14ac:dyDescent="0.2">
      <c r="A37" s="150" t="s">
        <v>186</v>
      </c>
      <c r="B37" s="150"/>
      <c r="C37" s="150">
        <v>5467.8583899999994</v>
      </c>
      <c r="D37" s="665">
        <v>13.995756829612011</v>
      </c>
      <c r="E37" s="150">
        <v>59353.833309999995</v>
      </c>
      <c r="F37" s="659">
        <v>5.1157808629885357</v>
      </c>
      <c r="G37" s="150">
        <v>64447.286769999992</v>
      </c>
      <c r="H37" s="659">
        <v>3.989519686363574</v>
      </c>
      <c r="I37" s="660">
        <v>100</v>
      </c>
    </row>
    <row r="38" spans="1:9" x14ac:dyDescent="0.2">
      <c r="A38" s="151" t="s">
        <v>522</v>
      </c>
      <c r="B38" s="472"/>
      <c r="C38" s="152">
        <v>1892.9427700000001</v>
      </c>
      <c r="D38" s="528">
        <v>-22.086356742315051</v>
      </c>
      <c r="E38" s="152">
        <v>21801.723620000001</v>
      </c>
      <c r="F38" s="528">
        <v>-11.324650132619334</v>
      </c>
      <c r="G38" s="152">
        <v>24086.533370000001</v>
      </c>
      <c r="H38" s="528">
        <v>-10.407498474430932</v>
      </c>
      <c r="I38" s="529">
        <v>37.374006846805237</v>
      </c>
    </row>
    <row r="39" spans="1:9" x14ac:dyDescent="0.2">
      <c r="A39" s="151" t="s">
        <v>523</v>
      </c>
      <c r="B39" s="472"/>
      <c r="C39" s="152">
        <v>3574.9156200000002</v>
      </c>
      <c r="D39" s="528">
        <v>51.031117791843386</v>
      </c>
      <c r="E39" s="152">
        <v>37552.109689999997</v>
      </c>
      <c r="F39" s="528">
        <v>17.795036824952547</v>
      </c>
      <c r="G39" s="152">
        <v>40360.753400000001</v>
      </c>
      <c r="H39" s="528">
        <v>15.01985570995388</v>
      </c>
      <c r="I39" s="529">
        <v>62.625993153194784</v>
      </c>
    </row>
    <row r="40" spans="1:9" x14ac:dyDescent="0.2">
      <c r="A40" s="153" t="s">
        <v>524</v>
      </c>
      <c r="B40" s="473"/>
      <c r="C40" s="154">
        <v>1979.8382700000002</v>
      </c>
      <c r="D40" s="530">
        <v>59.598508763834722</v>
      </c>
      <c r="E40" s="154">
        <v>20276.95407</v>
      </c>
      <c r="F40" s="530">
        <v>2.7007460784190584</v>
      </c>
      <c r="G40" s="154">
        <v>22290.461170000002</v>
      </c>
      <c r="H40" s="530">
        <v>2.4264449617800583</v>
      </c>
      <c r="I40" s="531">
        <v>34.587121176334982</v>
      </c>
    </row>
    <row r="41" spans="1:9" x14ac:dyDescent="0.2">
      <c r="A41" s="153" t="s">
        <v>525</v>
      </c>
      <c r="B41" s="473"/>
      <c r="C41" s="154">
        <v>3488.0201200000001</v>
      </c>
      <c r="D41" s="530">
        <v>-1.9126269379814516</v>
      </c>
      <c r="E41" s="154">
        <v>39076.879239999995</v>
      </c>
      <c r="F41" s="530">
        <v>6.414252401887258</v>
      </c>
      <c r="G41" s="154">
        <v>42156.825599999996</v>
      </c>
      <c r="H41" s="530">
        <v>4.8354350160107371</v>
      </c>
      <c r="I41" s="531">
        <v>65.412878823665025</v>
      </c>
    </row>
    <row r="42" spans="1:9" x14ac:dyDescent="0.2">
      <c r="A42" s="695" t="s">
        <v>650</v>
      </c>
      <c r="B42" s="696"/>
      <c r="C42" s="709">
        <v>56.991660000000003</v>
      </c>
      <c r="D42" s="702">
        <v>-1.6095918790138739</v>
      </c>
      <c r="E42" s="479">
        <v>499.05833000000001</v>
      </c>
      <c r="F42" s="697">
        <v>37.221577927494671</v>
      </c>
      <c r="G42" s="479">
        <v>499.05833000000001</v>
      </c>
      <c r="H42" s="697">
        <v>11.208398296664756</v>
      </c>
      <c r="I42" s="698">
        <v>0.77436670341304437</v>
      </c>
    </row>
    <row r="43" spans="1:9" s="84" customFormat="1" ht="12.75" x14ac:dyDescent="0.2">
      <c r="I43" s="79" t="s">
        <v>220</v>
      </c>
    </row>
    <row r="44" spans="1:9" s="1" customFormat="1" x14ac:dyDescent="0.2">
      <c r="A44" s="80" t="s">
        <v>475</v>
      </c>
    </row>
    <row r="45" spans="1:9" s="1" customFormat="1" x14ac:dyDescent="0.2">
      <c r="A45" s="80"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56" priority="10" operator="between">
      <formula>-0.5</formula>
      <formula>0.5</formula>
    </cfRule>
    <cfRule type="cellIs" dxfId="155" priority="11" operator="between">
      <formula>0</formula>
      <formula>0.49</formula>
    </cfRule>
  </conditionalFormatting>
  <conditionalFormatting sqref="D18:D19">
    <cfRule type="cellIs" dxfId="154" priority="34" stopIfTrue="1" operator="equal">
      <formula>0</formula>
    </cfRule>
    <cfRule type="cellIs" dxfId="153" priority="35" operator="between">
      <formula>0</formula>
      <formula>0.5</formula>
    </cfRule>
    <cfRule type="cellIs" dxfId="152" priority="36" operator="between">
      <formula>0</formula>
      <formula>0.49</formula>
    </cfRule>
  </conditionalFormatting>
  <conditionalFormatting sqref="D26">
    <cfRule type="cellIs" dxfId="151" priority="4" operator="between">
      <formula>-0.5</formula>
      <formula>0.5</formula>
    </cfRule>
    <cfRule type="cellIs" dxfId="150" priority="5" operator="between">
      <formula>0</formula>
      <formula>0.49</formula>
    </cfRule>
  </conditionalFormatting>
  <conditionalFormatting sqref="F18:F21 F23:F24 F26:F35">
    <cfRule type="cellIs" dxfId="149" priority="45" operator="between">
      <formula>0</formula>
      <formula>0.5</formula>
    </cfRule>
    <cfRule type="cellIs" dxfId="148" priority="46" operator="between">
      <formula>0</formula>
      <formula>0.49</formula>
    </cfRule>
  </conditionalFormatting>
  <conditionalFormatting sqref="F23:F24 F26:F35 F18:F21">
    <cfRule type="cellIs" dxfId="147" priority="44" stopIfTrue="1" operator="equal">
      <formula>0</formula>
    </cfRule>
  </conditionalFormatting>
  <conditionalFormatting sqref="F23:F24">
    <cfRule type="cellIs" dxfId="146" priority="30" operator="between">
      <formula>0</formula>
      <formula>0.5</formula>
    </cfRule>
    <cfRule type="cellIs" dxfId="145" priority="31" operator="between">
      <formula>0</formula>
      <formula>0.49</formula>
    </cfRule>
  </conditionalFormatting>
  <conditionalFormatting sqref="F26:F27">
    <cfRule type="cellIs" dxfId="144" priority="6" operator="between">
      <formula>0</formula>
      <formula>0.5</formula>
    </cfRule>
    <cfRule type="cellIs" dxfId="143" priority="7" operator="between">
      <formula>0</formula>
      <formula>0.49</formula>
    </cfRule>
  </conditionalFormatting>
  <conditionalFormatting sqref="H35:I35">
    <cfRule type="cellIs" dxfId="142" priority="1" stopIfTrue="1" operator="equal">
      <formula>0</formula>
    </cfRule>
    <cfRule type="cellIs" dxfId="141" priority="2" operator="between">
      <formula>0</formula>
      <formula>0.5</formula>
    </cfRule>
    <cfRule type="cellIs" dxfId="140" priority="3" operator="between">
      <formula>0</formula>
      <formula>0.49</formula>
    </cfRule>
  </conditionalFormatting>
  <conditionalFormatting sqref="I37">
    <cfRule type="cellIs" dxfId="139" priority="16" operator="between">
      <formula>0.00001</formula>
      <formula>0.499</formula>
    </cfRule>
  </conditionalFormatting>
  <conditionalFormatting sqref="I37:I41">
    <cfRule type="cellIs" dxfId="138" priority="40" operator="between">
      <formula>0</formula>
      <formula>0.5</formula>
    </cfRule>
    <cfRule type="cellIs" dxfId="137" priority="41"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7">
        <f>INDICE!A3</f>
        <v>45597</v>
      </c>
      <c r="C3" s="778"/>
      <c r="D3" s="778" t="s">
        <v>115</v>
      </c>
      <c r="E3" s="778"/>
      <c r="F3" s="778" t="s">
        <v>116</v>
      </c>
      <c r="G3" s="778"/>
      <c r="H3" s="1"/>
    </row>
    <row r="4" spans="1:8" x14ac:dyDescent="0.2">
      <c r="A4" s="66"/>
      <c r="B4" s="606" t="s">
        <v>56</v>
      </c>
      <c r="C4" s="606" t="s">
        <v>445</v>
      </c>
      <c r="D4" s="606" t="s">
        <v>56</v>
      </c>
      <c r="E4" s="606" t="s">
        <v>445</v>
      </c>
      <c r="F4" s="606" t="s">
        <v>56</v>
      </c>
      <c r="G4" s="607" t="s">
        <v>445</v>
      </c>
      <c r="H4" s="1"/>
    </row>
    <row r="5" spans="1:8" x14ac:dyDescent="0.2">
      <c r="A5" s="157" t="s">
        <v>8</v>
      </c>
      <c r="B5" s="392">
        <v>69.298841791538138</v>
      </c>
      <c r="C5" s="475">
        <v>-14.112628771431391</v>
      </c>
      <c r="D5" s="392">
        <v>74.688072338257697</v>
      </c>
      <c r="E5" s="475">
        <v>-1.8117915447504753</v>
      </c>
      <c r="F5" s="392">
        <v>74.654520308571307</v>
      </c>
      <c r="G5" s="475">
        <v>-2.1976091941420339</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7">
        <f>INDICE!A3</f>
        <v>45597</v>
      </c>
      <c r="C3" s="778"/>
      <c r="D3" s="778" t="s">
        <v>115</v>
      </c>
      <c r="E3" s="778"/>
      <c r="F3" s="778" t="s">
        <v>116</v>
      </c>
      <c r="G3" s="778"/>
      <c r="H3" s="778"/>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86.758999999999986</v>
      </c>
      <c r="C6" s="394">
        <v>5.5256884304757925</v>
      </c>
      <c r="D6" s="233">
        <v>942.37400000000014</v>
      </c>
      <c r="E6" s="394">
        <v>-0.76157901276947959</v>
      </c>
      <c r="F6" s="233">
        <v>1024.0980000000002</v>
      </c>
      <c r="G6" s="394">
        <v>-3.4399980388126234</v>
      </c>
      <c r="H6" s="394">
        <v>5.331619742577173</v>
      </c>
    </row>
    <row r="7" spans="1:8" x14ac:dyDescent="0.2">
      <c r="A7" s="1" t="s">
        <v>48</v>
      </c>
      <c r="B7" s="456">
        <v>119.93300000000001</v>
      </c>
      <c r="C7" s="397">
        <v>409.24801494628679</v>
      </c>
      <c r="D7" s="456">
        <v>738.97900000000004</v>
      </c>
      <c r="E7" s="397">
        <v>43.961248193127858</v>
      </c>
      <c r="F7" s="233">
        <v>794.86300000000006</v>
      </c>
      <c r="G7" s="394">
        <v>41.706764410674587</v>
      </c>
      <c r="H7" s="394">
        <v>4.1381852746945311</v>
      </c>
    </row>
    <row r="8" spans="1:8" x14ac:dyDescent="0.2">
      <c r="A8" s="1" t="s">
        <v>49</v>
      </c>
      <c r="B8" s="456">
        <v>102.64700000000001</v>
      </c>
      <c r="C8" s="397">
        <v>-4.8031087121844598</v>
      </c>
      <c r="D8" s="233">
        <v>1402.8369999999998</v>
      </c>
      <c r="E8" s="394">
        <v>-1.7533084198023412</v>
      </c>
      <c r="F8" s="233">
        <v>1469.0999999999997</v>
      </c>
      <c r="G8" s="394">
        <v>-6.723039618739735</v>
      </c>
      <c r="H8" s="394">
        <v>7.6483720931201136</v>
      </c>
    </row>
    <row r="9" spans="1:8" x14ac:dyDescent="0.2">
      <c r="A9" s="1" t="s">
        <v>122</v>
      </c>
      <c r="B9" s="456">
        <v>582.91099999999994</v>
      </c>
      <c r="C9" s="394">
        <v>-22.566277047823643</v>
      </c>
      <c r="D9" s="233">
        <v>7366.5550000000003</v>
      </c>
      <c r="E9" s="394">
        <v>16.000610980805291</v>
      </c>
      <c r="F9" s="233">
        <v>7976.5640000000003</v>
      </c>
      <c r="G9" s="394">
        <v>11.830480567883708</v>
      </c>
      <c r="H9" s="394">
        <v>41.527281666725592</v>
      </c>
    </row>
    <row r="10" spans="1:8" x14ac:dyDescent="0.2">
      <c r="A10" s="1" t="s">
        <v>123</v>
      </c>
      <c r="B10" s="456">
        <v>518.61</v>
      </c>
      <c r="C10" s="394">
        <v>-23.713517862842899</v>
      </c>
      <c r="D10" s="233">
        <v>5619.4809999999989</v>
      </c>
      <c r="E10" s="394">
        <v>-2.2871780765037033</v>
      </c>
      <c r="F10" s="233">
        <v>6025.2099999999991</v>
      </c>
      <c r="G10" s="394">
        <v>-5.9357544079857512</v>
      </c>
      <c r="H10" s="394">
        <v>31.368217288944418</v>
      </c>
    </row>
    <row r="11" spans="1:8" x14ac:dyDescent="0.2">
      <c r="A11" s="1" t="s">
        <v>225</v>
      </c>
      <c r="B11" s="456">
        <v>229.49299999999999</v>
      </c>
      <c r="C11" s="394">
        <v>76.113114879901772</v>
      </c>
      <c r="D11" s="233">
        <v>1712.913</v>
      </c>
      <c r="E11" s="394">
        <v>-4.9215715769333306</v>
      </c>
      <c r="F11" s="233">
        <v>1918.174</v>
      </c>
      <c r="G11" s="394">
        <v>-3.7072363120305414</v>
      </c>
      <c r="H11" s="394">
        <v>9.9863239339381824</v>
      </c>
    </row>
    <row r="12" spans="1:8" x14ac:dyDescent="0.2">
      <c r="A12" s="168" t="s">
        <v>226</v>
      </c>
      <c r="B12" s="457">
        <v>1640.3530000000001</v>
      </c>
      <c r="C12" s="170">
        <v>-7.6642448757647461</v>
      </c>
      <c r="D12" s="169">
        <v>17783.138999999999</v>
      </c>
      <c r="E12" s="170">
        <v>5.8908634161448612</v>
      </c>
      <c r="F12" s="169">
        <v>19208.008999999998</v>
      </c>
      <c r="G12" s="170">
        <v>2.5703888162444009</v>
      </c>
      <c r="H12" s="170">
        <v>100</v>
      </c>
    </row>
    <row r="13" spans="1:8" x14ac:dyDescent="0.2">
      <c r="A13" s="145" t="s">
        <v>227</v>
      </c>
      <c r="B13" s="458"/>
      <c r="C13" s="172"/>
      <c r="D13" s="171"/>
      <c r="E13" s="172"/>
      <c r="F13" s="171"/>
      <c r="G13" s="172"/>
      <c r="H13" s="172"/>
    </row>
    <row r="14" spans="1:8" x14ac:dyDescent="0.2">
      <c r="A14" s="1" t="s">
        <v>406</v>
      </c>
      <c r="B14" s="456">
        <v>46.991</v>
      </c>
      <c r="C14" s="703">
        <v>37.332320191717542</v>
      </c>
      <c r="D14" s="233">
        <v>505.26400000000001</v>
      </c>
      <c r="E14" s="394">
        <v>19.994680244708761</v>
      </c>
      <c r="F14" s="233">
        <v>564.81299999999999</v>
      </c>
      <c r="G14" s="394">
        <v>24.129814644695379</v>
      </c>
      <c r="H14" s="394">
        <v>2.530681454084982</v>
      </c>
    </row>
    <row r="15" spans="1:8" x14ac:dyDescent="0.2">
      <c r="A15" s="1" t="s">
        <v>48</v>
      </c>
      <c r="B15" s="456">
        <v>401.45</v>
      </c>
      <c r="C15" s="394">
        <v>35.896333557880766</v>
      </c>
      <c r="D15" s="233">
        <v>3226.3059999999996</v>
      </c>
      <c r="E15" s="394">
        <v>-11.637904236733206</v>
      </c>
      <c r="F15" s="233">
        <v>3616.2219999999998</v>
      </c>
      <c r="G15" s="394">
        <v>-10.398755570620342</v>
      </c>
      <c r="H15" s="394">
        <v>16.202718332003872</v>
      </c>
    </row>
    <row r="16" spans="1:8" x14ac:dyDescent="0.2">
      <c r="A16" s="1" t="s">
        <v>49</v>
      </c>
      <c r="B16" s="456">
        <v>21.147000000000002</v>
      </c>
      <c r="C16" s="468">
        <v>30.159414045669987</v>
      </c>
      <c r="D16" s="233">
        <v>387.49600000000004</v>
      </c>
      <c r="E16" s="394">
        <v>-20.501084273823764</v>
      </c>
      <c r="F16" s="233">
        <v>430.05300000000005</v>
      </c>
      <c r="G16" s="394">
        <v>-19.80842168858921</v>
      </c>
      <c r="H16" s="394">
        <v>1.9268804920807576</v>
      </c>
    </row>
    <row r="17" spans="1:8" x14ac:dyDescent="0.2">
      <c r="A17" s="1" t="s">
        <v>122</v>
      </c>
      <c r="B17" s="456">
        <v>733.57199999999978</v>
      </c>
      <c r="C17" s="394">
        <v>1.5380782327048887</v>
      </c>
      <c r="D17" s="233">
        <v>8947.476999999999</v>
      </c>
      <c r="E17" s="394">
        <v>29.128284066502918</v>
      </c>
      <c r="F17" s="233">
        <v>9910.4929999999986</v>
      </c>
      <c r="G17" s="394">
        <v>28.64327941747613</v>
      </c>
      <c r="H17" s="394">
        <v>44.404609730900376</v>
      </c>
    </row>
    <row r="18" spans="1:8" x14ac:dyDescent="0.2">
      <c r="A18" s="1" t="s">
        <v>123</v>
      </c>
      <c r="B18" s="456">
        <v>239.89599999999999</v>
      </c>
      <c r="C18" s="394">
        <v>-3.1552770959824326</v>
      </c>
      <c r="D18" s="233">
        <v>2200.09</v>
      </c>
      <c r="E18" s="394">
        <v>9.8488441877859234</v>
      </c>
      <c r="F18" s="233">
        <v>2490.1480000000006</v>
      </c>
      <c r="G18" s="394">
        <v>19.90589150750791</v>
      </c>
      <c r="H18" s="394">
        <v>11.15727039130971</v>
      </c>
    </row>
    <row r="19" spans="1:8" x14ac:dyDescent="0.2">
      <c r="A19" s="1" t="s">
        <v>225</v>
      </c>
      <c r="B19" s="456">
        <v>396.27200000000005</v>
      </c>
      <c r="C19" s="394">
        <v>-8.3085751307325548</v>
      </c>
      <c r="D19" s="233">
        <v>4749.9809999999998</v>
      </c>
      <c r="E19" s="394">
        <v>-4.6838158893316573</v>
      </c>
      <c r="F19" s="233">
        <v>5306.8839999999991</v>
      </c>
      <c r="G19" s="394">
        <v>-2.5244102983641268</v>
      </c>
      <c r="H19" s="394">
        <v>23.777839599620272</v>
      </c>
    </row>
    <row r="20" spans="1:8" x14ac:dyDescent="0.2">
      <c r="A20" s="173" t="s">
        <v>228</v>
      </c>
      <c r="B20" s="459">
        <v>1839.3279999999997</v>
      </c>
      <c r="C20" s="175">
        <v>5.2111713309213954</v>
      </c>
      <c r="D20" s="174">
        <v>20016.614000000005</v>
      </c>
      <c r="E20" s="175">
        <v>8.3437735147653811</v>
      </c>
      <c r="F20" s="174">
        <v>22318.613000000005</v>
      </c>
      <c r="G20" s="175">
        <v>10.203753826448473</v>
      </c>
      <c r="H20" s="175">
        <v>100</v>
      </c>
    </row>
    <row r="21" spans="1:8" x14ac:dyDescent="0.2">
      <c r="A21" s="145" t="s">
        <v>450</v>
      </c>
      <c r="B21" s="460"/>
      <c r="C21" s="396"/>
      <c r="D21" s="395"/>
      <c r="E21" s="396"/>
      <c r="F21" s="395"/>
      <c r="G21" s="396"/>
      <c r="H21" s="396"/>
    </row>
    <row r="22" spans="1:8" x14ac:dyDescent="0.2">
      <c r="A22" s="1" t="s">
        <v>406</v>
      </c>
      <c r="B22" s="456">
        <v>-39.767999999999986</v>
      </c>
      <c r="C22" s="394">
        <v>-17.148273922373413</v>
      </c>
      <c r="D22" s="233">
        <v>-437.11000000000013</v>
      </c>
      <c r="E22" s="394">
        <v>-17.297657293570477</v>
      </c>
      <c r="F22" s="233">
        <v>-459.2850000000002</v>
      </c>
      <c r="G22" s="394">
        <v>-24.15582828569725</v>
      </c>
      <c r="H22" s="397" t="s">
        <v>451</v>
      </c>
    </row>
    <row r="23" spans="1:8" x14ac:dyDescent="0.2">
      <c r="A23" s="1" t="s">
        <v>48</v>
      </c>
      <c r="B23" s="456">
        <v>281.517</v>
      </c>
      <c r="C23" s="394">
        <v>3.552957794142527</v>
      </c>
      <c r="D23" s="233">
        <v>2487.3269999999993</v>
      </c>
      <c r="E23" s="394">
        <v>-20.733130119840766</v>
      </c>
      <c r="F23" s="233">
        <v>2821.3589999999995</v>
      </c>
      <c r="G23" s="394">
        <v>-18.809462486888464</v>
      </c>
      <c r="H23" s="397" t="s">
        <v>451</v>
      </c>
    </row>
    <row r="24" spans="1:8" x14ac:dyDescent="0.2">
      <c r="A24" s="1" t="s">
        <v>49</v>
      </c>
      <c r="B24" s="456">
        <v>-81.5</v>
      </c>
      <c r="C24" s="397">
        <v>-11.00579827252975</v>
      </c>
      <c r="D24" s="233">
        <v>-1015.3409999999997</v>
      </c>
      <c r="E24" s="394">
        <v>7.9634302338563643</v>
      </c>
      <c r="F24" s="233">
        <v>-1039.0469999999996</v>
      </c>
      <c r="G24" s="73">
        <v>3.2925614105991929E-2</v>
      </c>
      <c r="H24" s="397" t="s">
        <v>451</v>
      </c>
    </row>
    <row r="25" spans="1:8" x14ac:dyDescent="0.2">
      <c r="A25" s="1" t="s">
        <v>122</v>
      </c>
      <c r="B25" s="456">
        <v>150.66099999999983</v>
      </c>
      <c r="C25" s="394">
        <v>-596.78834042272331</v>
      </c>
      <c r="D25" s="233">
        <v>1580.9219999999987</v>
      </c>
      <c r="E25" s="394">
        <v>173.18837449217429</v>
      </c>
      <c r="F25" s="233">
        <v>1933.9289999999983</v>
      </c>
      <c r="G25" s="394">
        <v>238.61568685128418</v>
      </c>
      <c r="H25" s="397" t="s">
        <v>451</v>
      </c>
    </row>
    <row r="26" spans="1:8" x14ac:dyDescent="0.2">
      <c r="A26" s="1" t="s">
        <v>123</v>
      </c>
      <c r="B26" s="456">
        <v>-278.71400000000006</v>
      </c>
      <c r="C26" s="394">
        <v>-35.498846350556676</v>
      </c>
      <c r="D26" s="233">
        <v>-3419.3909999999987</v>
      </c>
      <c r="E26" s="394">
        <v>-8.7720370109997639</v>
      </c>
      <c r="F26" s="233">
        <v>-3535.0619999999985</v>
      </c>
      <c r="G26" s="394">
        <v>-18.333722983606073</v>
      </c>
      <c r="H26" s="397" t="s">
        <v>451</v>
      </c>
    </row>
    <row r="27" spans="1:8" x14ac:dyDescent="0.2">
      <c r="A27" s="1" t="s">
        <v>225</v>
      </c>
      <c r="B27" s="456">
        <v>166.77900000000005</v>
      </c>
      <c r="C27" s="394">
        <v>-44.751383045681898</v>
      </c>
      <c r="D27" s="233">
        <v>3037.0679999999998</v>
      </c>
      <c r="E27" s="394">
        <v>-4.5491959777674289</v>
      </c>
      <c r="F27" s="233">
        <v>3388.7099999999991</v>
      </c>
      <c r="G27" s="394">
        <v>-1.8419035668415837</v>
      </c>
      <c r="H27" s="397" t="s">
        <v>451</v>
      </c>
    </row>
    <row r="28" spans="1:8" x14ac:dyDescent="0.2">
      <c r="A28" s="173" t="s">
        <v>229</v>
      </c>
      <c r="B28" s="459">
        <v>198.97499999999968</v>
      </c>
      <c r="C28" s="175">
        <v>-803.48960543062265</v>
      </c>
      <c r="D28" s="174">
        <v>2233.4750000000058</v>
      </c>
      <c r="E28" s="175">
        <v>32.845543542718858</v>
      </c>
      <c r="F28" s="174">
        <v>3110.6040000000066</v>
      </c>
      <c r="G28" s="175">
        <v>103.91065334446932</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conditionalFormatting sqref="G24">
    <cfRule type="cellIs" dxfId="21" priority="1" stopIfTrue="1" operator="equal">
      <formula>0</formula>
    </cfRule>
    <cfRule type="cellIs" dxfId="20" priority="2" operator="between">
      <formula>0</formula>
      <formula>0.5</formula>
    </cfRule>
    <cfRule type="cellIs" dxfId="19" priority="3" operator="between">
      <formula>0</formula>
      <formula>0.49</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798" t="s">
        <v>447</v>
      </c>
      <c r="B3" s="796" t="s">
        <v>448</v>
      </c>
      <c r="C3" s="781">
        <f>INDICE!A3</f>
        <v>45597</v>
      </c>
      <c r="D3" s="779">
        <v>41671</v>
      </c>
      <c r="E3" s="779">
        <v>41671</v>
      </c>
      <c r="F3" s="778" t="s">
        <v>116</v>
      </c>
      <c r="G3" s="778"/>
      <c r="H3" s="778"/>
    </row>
    <row r="4" spans="1:8" x14ac:dyDescent="0.2">
      <c r="A4" s="799"/>
      <c r="B4" s="797"/>
      <c r="C4" s="82" t="s">
        <v>456</v>
      </c>
      <c r="D4" s="82" t="s">
        <v>457</v>
      </c>
      <c r="E4" s="82" t="s">
        <v>230</v>
      </c>
      <c r="F4" s="82" t="s">
        <v>456</v>
      </c>
      <c r="G4" s="82" t="s">
        <v>457</v>
      </c>
      <c r="H4" s="82" t="s">
        <v>230</v>
      </c>
    </row>
    <row r="5" spans="1:8" x14ac:dyDescent="0.2">
      <c r="A5" s="398"/>
      <c r="B5" s="532" t="s">
        <v>200</v>
      </c>
      <c r="C5" s="141">
        <v>0</v>
      </c>
      <c r="D5" s="141">
        <v>26.001000000000001</v>
      </c>
      <c r="E5" s="177">
        <v>26.001000000000001</v>
      </c>
      <c r="F5" s="143">
        <v>59.58</v>
      </c>
      <c r="G5" s="141">
        <v>260.69299999999998</v>
      </c>
      <c r="H5" s="176">
        <v>201.113</v>
      </c>
    </row>
    <row r="6" spans="1:8" x14ac:dyDescent="0.2">
      <c r="A6" s="398"/>
      <c r="B6" s="532" t="s">
        <v>231</v>
      </c>
      <c r="C6" s="141">
        <v>271.149</v>
      </c>
      <c r="D6" s="144">
        <v>104.83799999999999</v>
      </c>
      <c r="E6" s="177">
        <v>-166.31100000000001</v>
      </c>
      <c r="F6" s="143">
        <v>2312.0509999999995</v>
      </c>
      <c r="G6" s="141">
        <v>2012.9679999999998</v>
      </c>
      <c r="H6" s="177">
        <v>-299.08299999999963</v>
      </c>
    </row>
    <row r="7" spans="1:8" x14ac:dyDescent="0.2">
      <c r="A7" s="398"/>
      <c r="B7" s="648" t="s">
        <v>201</v>
      </c>
      <c r="C7" s="141">
        <v>0</v>
      </c>
      <c r="D7" s="96">
        <v>1.7849999999999999</v>
      </c>
      <c r="E7" s="689">
        <v>1.7849999999999999</v>
      </c>
      <c r="F7" s="143">
        <v>0</v>
      </c>
      <c r="G7" s="141">
        <v>36.97</v>
      </c>
      <c r="H7" s="177">
        <v>36.97</v>
      </c>
    </row>
    <row r="8" spans="1:8" x14ac:dyDescent="0.2">
      <c r="A8" s="486" t="s">
        <v>300</v>
      </c>
      <c r="B8" s="647"/>
      <c r="C8" s="146">
        <v>271.149</v>
      </c>
      <c r="D8" s="178">
        <v>132.624</v>
      </c>
      <c r="E8" s="178">
        <v>-138.52500000000001</v>
      </c>
      <c r="F8" s="146">
        <v>2371.6309999999994</v>
      </c>
      <c r="G8" s="178">
        <v>2310.6309999999999</v>
      </c>
      <c r="H8" s="146">
        <v>-60.999999999999545</v>
      </c>
    </row>
    <row r="9" spans="1:8" x14ac:dyDescent="0.2">
      <c r="A9" s="398"/>
      <c r="B9" s="533" t="s">
        <v>561</v>
      </c>
      <c r="C9" s="144">
        <v>0</v>
      </c>
      <c r="D9" s="144">
        <v>0</v>
      </c>
      <c r="E9" s="179">
        <v>0</v>
      </c>
      <c r="F9" s="144">
        <v>48.25</v>
      </c>
      <c r="G9" s="143">
        <v>0</v>
      </c>
      <c r="H9" s="179">
        <v>-48.25</v>
      </c>
    </row>
    <row r="10" spans="1:8" x14ac:dyDescent="0.2">
      <c r="A10" s="398"/>
      <c r="B10" s="533" t="s">
        <v>202</v>
      </c>
      <c r="C10" s="144">
        <v>8.8529999999999998</v>
      </c>
      <c r="D10" s="141">
        <v>15.016999999999999</v>
      </c>
      <c r="E10" s="179">
        <v>6.1639999999999997</v>
      </c>
      <c r="F10" s="144">
        <v>26.853000000000002</v>
      </c>
      <c r="G10" s="141">
        <v>205.452</v>
      </c>
      <c r="H10" s="179">
        <v>178.59899999999999</v>
      </c>
    </row>
    <row r="11" spans="1:8" x14ac:dyDescent="0.2">
      <c r="A11" s="398"/>
      <c r="B11" s="648" t="s">
        <v>232</v>
      </c>
      <c r="C11" s="144">
        <v>0</v>
      </c>
      <c r="D11" s="96">
        <v>38.646999999999991</v>
      </c>
      <c r="E11" s="689">
        <v>38.646999999999991</v>
      </c>
      <c r="F11" s="144">
        <v>29.571999999999989</v>
      </c>
      <c r="G11" s="141">
        <v>624.32500000000005</v>
      </c>
      <c r="H11" s="177">
        <v>594.75300000000004</v>
      </c>
    </row>
    <row r="12" spans="1:8" x14ac:dyDescent="0.2">
      <c r="A12" s="632" t="s">
        <v>454</v>
      </c>
      <c r="C12" s="146">
        <v>8.8529999999999998</v>
      </c>
      <c r="D12" s="725">
        <v>53.663999999999994</v>
      </c>
      <c r="E12" s="178">
        <v>44.810999999999993</v>
      </c>
      <c r="F12" s="146">
        <v>104.675</v>
      </c>
      <c r="G12" s="146">
        <v>829.77700000000004</v>
      </c>
      <c r="H12" s="178">
        <v>725.10200000000009</v>
      </c>
    </row>
    <row r="13" spans="1:8" x14ac:dyDescent="0.2">
      <c r="A13" s="650"/>
      <c r="B13" s="649" t="s">
        <v>233</v>
      </c>
      <c r="C13" s="144">
        <v>23.420999999999999</v>
      </c>
      <c r="D13" s="141">
        <v>66.352999999999994</v>
      </c>
      <c r="E13" s="179">
        <v>42.931999999999995</v>
      </c>
      <c r="F13" s="144">
        <v>599.13300000000004</v>
      </c>
      <c r="G13" s="141">
        <v>746.02100000000007</v>
      </c>
      <c r="H13" s="179">
        <v>146.88800000000003</v>
      </c>
    </row>
    <row r="14" spans="1:8" x14ac:dyDescent="0.2">
      <c r="A14" s="398"/>
      <c r="B14" s="533" t="s">
        <v>234</v>
      </c>
      <c r="C14" s="144">
        <v>92.861999999999995</v>
      </c>
      <c r="D14" s="141">
        <v>228.05799999999999</v>
      </c>
      <c r="E14" s="179">
        <v>135.196</v>
      </c>
      <c r="F14" s="144">
        <v>699.9190000000001</v>
      </c>
      <c r="G14" s="141">
        <v>3982.2429999999995</v>
      </c>
      <c r="H14" s="179">
        <v>3282.3239999999996</v>
      </c>
    </row>
    <row r="15" spans="1:8" x14ac:dyDescent="0.2">
      <c r="A15" s="398"/>
      <c r="B15" s="533" t="s">
        <v>581</v>
      </c>
      <c r="C15" s="96">
        <v>209.29900000000001</v>
      </c>
      <c r="D15" s="144">
        <v>48.274999999999999</v>
      </c>
      <c r="E15" s="177">
        <v>-161.024</v>
      </c>
      <c r="F15" s="144">
        <v>1896.3909999999996</v>
      </c>
      <c r="G15" s="144">
        <v>762.14</v>
      </c>
      <c r="H15" s="177">
        <v>-1134.2509999999997</v>
      </c>
    </row>
    <row r="16" spans="1:8" x14ac:dyDescent="0.2">
      <c r="A16" s="398"/>
      <c r="B16" s="533" t="s">
        <v>235</v>
      </c>
      <c r="C16" s="144">
        <v>87.543999999999997</v>
      </c>
      <c r="D16" s="96">
        <v>1E-3</v>
      </c>
      <c r="E16" s="177">
        <v>-87.542999999999992</v>
      </c>
      <c r="F16" s="144">
        <v>401.584</v>
      </c>
      <c r="G16" s="141">
        <v>173.71900000000002</v>
      </c>
      <c r="H16" s="177">
        <v>-227.86499999999998</v>
      </c>
    </row>
    <row r="17" spans="1:8" x14ac:dyDescent="0.2">
      <c r="A17" s="398"/>
      <c r="B17" s="533" t="s">
        <v>206</v>
      </c>
      <c r="C17" s="144">
        <v>295.55399999999997</v>
      </c>
      <c r="D17" s="96">
        <v>114.911</v>
      </c>
      <c r="E17" s="689">
        <v>-180.64299999999997</v>
      </c>
      <c r="F17" s="144">
        <v>3191.6099999999997</v>
      </c>
      <c r="G17" s="141">
        <v>1698.386</v>
      </c>
      <c r="H17" s="177">
        <v>-1493.2239999999997</v>
      </c>
    </row>
    <row r="18" spans="1:8" x14ac:dyDescent="0.2">
      <c r="A18" s="398"/>
      <c r="B18" s="533" t="s">
        <v>280</v>
      </c>
      <c r="C18" s="143">
        <v>0</v>
      </c>
      <c r="D18" s="96">
        <v>64.507999999999996</v>
      </c>
      <c r="E18" s="685">
        <v>64.507999999999996</v>
      </c>
      <c r="F18" s="144">
        <v>97.603999999999999</v>
      </c>
      <c r="G18" s="141">
        <v>539.07399999999996</v>
      </c>
      <c r="H18" s="177">
        <v>441.46999999999997</v>
      </c>
    </row>
    <row r="19" spans="1:8" x14ac:dyDescent="0.2">
      <c r="A19" s="398"/>
      <c r="B19" s="533" t="s">
        <v>540</v>
      </c>
      <c r="C19" s="144">
        <v>223.691</v>
      </c>
      <c r="D19" s="141">
        <v>57.9</v>
      </c>
      <c r="E19" s="177">
        <v>-165.791</v>
      </c>
      <c r="F19" s="144">
        <v>2777.7719999999995</v>
      </c>
      <c r="G19" s="141">
        <v>1211.3010000000002</v>
      </c>
      <c r="H19" s="177">
        <v>-1566.4709999999993</v>
      </c>
    </row>
    <row r="20" spans="1:8" x14ac:dyDescent="0.2">
      <c r="A20" s="398"/>
      <c r="B20" s="533" t="s">
        <v>236</v>
      </c>
      <c r="C20" s="96">
        <v>3.9510000000000001</v>
      </c>
      <c r="D20" s="141">
        <v>192.578</v>
      </c>
      <c r="E20" s="177">
        <v>188.62700000000001</v>
      </c>
      <c r="F20" s="144">
        <v>331.01099999999997</v>
      </c>
      <c r="G20" s="141">
        <v>1971.2250000000001</v>
      </c>
      <c r="H20" s="177">
        <v>1640.2140000000002</v>
      </c>
    </row>
    <row r="21" spans="1:8" x14ac:dyDescent="0.2">
      <c r="A21" s="398"/>
      <c r="B21" s="533" t="s">
        <v>208</v>
      </c>
      <c r="C21" s="96">
        <v>63.32</v>
      </c>
      <c r="D21" s="144">
        <v>98.763999999999996</v>
      </c>
      <c r="E21" s="177">
        <v>35.443999999999996</v>
      </c>
      <c r="F21" s="144">
        <v>890.58600000000001</v>
      </c>
      <c r="G21" s="144">
        <v>965.80299999999988</v>
      </c>
      <c r="H21" s="177">
        <v>75.216999999999871</v>
      </c>
    </row>
    <row r="22" spans="1:8" x14ac:dyDescent="0.2">
      <c r="A22" s="398"/>
      <c r="B22" s="533" t="s">
        <v>237</v>
      </c>
      <c r="C22" s="144">
        <v>33.884</v>
      </c>
      <c r="D22" s="96">
        <v>1.9E-2</v>
      </c>
      <c r="E22" s="689">
        <v>-33.865000000000002</v>
      </c>
      <c r="F22" s="144">
        <v>516.88499999999999</v>
      </c>
      <c r="G22" s="96">
        <v>8.7319999999999993</v>
      </c>
      <c r="H22" s="177">
        <v>-508.15300000000002</v>
      </c>
    </row>
    <row r="23" spans="1:8" x14ac:dyDescent="0.2">
      <c r="A23" s="398"/>
      <c r="B23" s="533" t="s">
        <v>238</v>
      </c>
      <c r="C23" s="96">
        <v>23.922000000000001</v>
      </c>
      <c r="D23" s="96">
        <v>26.86</v>
      </c>
      <c r="E23" s="689">
        <v>2.9379999999999988</v>
      </c>
      <c r="F23" s="144">
        <v>776.45699999999988</v>
      </c>
      <c r="G23" s="141">
        <v>478.33100000000002</v>
      </c>
      <c r="H23" s="177">
        <v>-298.12599999999986</v>
      </c>
    </row>
    <row r="24" spans="1:8" x14ac:dyDescent="0.2">
      <c r="A24" s="398"/>
      <c r="B24" s="651" t="s">
        <v>239</v>
      </c>
      <c r="C24" s="144">
        <v>12.366999999999734</v>
      </c>
      <c r="D24" s="141">
        <v>216.77499999999975</v>
      </c>
      <c r="E24" s="177">
        <v>204.40800000000002</v>
      </c>
      <c r="F24" s="144">
        <v>889.70200000000114</v>
      </c>
      <c r="G24" s="141">
        <v>1321.1540000000005</v>
      </c>
      <c r="H24" s="177">
        <v>431.45199999999932</v>
      </c>
    </row>
    <row r="25" spans="1:8" x14ac:dyDescent="0.2">
      <c r="A25" s="632" t="s">
        <v>438</v>
      </c>
      <c r="C25" s="146">
        <v>1069.8149999999998</v>
      </c>
      <c r="D25" s="146">
        <v>1115.0019999999997</v>
      </c>
      <c r="E25" s="178">
        <v>45.186999999999898</v>
      </c>
      <c r="F25" s="146">
        <v>13068.654</v>
      </c>
      <c r="G25" s="146">
        <v>13858.129000000001</v>
      </c>
      <c r="H25" s="178">
        <v>789.47500000000036</v>
      </c>
    </row>
    <row r="26" spans="1:8" x14ac:dyDescent="0.2">
      <c r="A26" s="650"/>
      <c r="B26" s="649" t="s">
        <v>210</v>
      </c>
      <c r="C26" s="144">
        <v>58.762999999999998</v>
      </c>
      <c r="D26" s="141">
        <v>36.951999999999998</v>
      </c>
      <c r="E26" s="179">
        <v>-21.811</v>
      </c>
      <c r="F26" s="144">
        <v>637.68400000000008</v>
      </c>
      <c r="G26" s="141">
        <v>86.405000000000001</v>
      </c>
      <c r="H26" s="179">
        <v>-551.27900000000011</v>
      </c>
    </row>
    <row r="27" spans="1:8" x14ac:dyDescent="0.2">
      <c r="A27" s="399"/>
      <c r="B27" s="533" t="s">
        <v>675</v>
      </c>
      <c r="C27" s="144">
        <v>0</v>
      </c>
      <c r="D27" s="144">
        <v>30.105</v>
      </c>
      <c r="E27" s="177">
        <v>30.105</v>
      </c>
      <c r="F27" s="144">
        <v>29.003</v>
      </c>
      <c r="G27" s="96">
        <v>187.65799999999999</v>
      </c>
      <c r="H27" s="177">
        <v>158.65499999999997</v>
      </c>
    </row>
    <row r="28" spans="1:8" x14ac:dyDescent="0.2">
      <c r="A28" s="399"/>
      <c r="B28" s="533" t="s">
        <v>240</v>
      </c>
      <c r="C28" s="144">
        <v>0.65</v>
      </c>
      <c r="D28" s="144">
        <v>0</v>
      </c>
      <c r="E28" s="177">
        <v>-0.65</v>
      </c>
      <c r="F28" s="144">
        <v>150.506</v>
      </c>
      <c r="G28" s="96">
        <v>33.088999999999999</v>
      </c>
      <c r="H28" s="177">
        <v>-117.417</v>
      </c>
    </row>
    <row r="29" spans="1:8" x14ac:dyDescent="0.2">
      <c r="A29" s="399"/>
      <c r="B29" s="533" t="s">
        <v>668</v>
      </c>
      <c r="C29" s="144">
        <v>38.215000000000003</v>
      </c>
      <c r="D29" s="144">
        <v>0</v>
      </c>
      <c r="E29" s="177">
        <v>-38.215000000000003</v>
      </c>
      <c r="F29" s="144">
        <v>273.49900000000002</v>
      </c>
      <c r="G29" s="144">
        <v>0</v>
      </c>
      <c r="H29" s="177">
        <v>-273.49900000000002</v>
      </c>
    </row>
    <row r="30" spans="1:8" x14ac:dyDescent="0.2">
      <c r="A30" s="399"/>
      <c r="B30" s="651" t="s">
        <v>517</v>
      </c>
      <c r="C30" s="96">
        <v>10.625</v>
      </c>
      <c r="D30" s="144">
        <v>0</v>
      </c>
      <c r="E30" s="177">
        <v>-10.625</v>
      </c>
      <c r="F30" s="144">
        <v>278.86200000000008</v>
      </c>
      <c r="G30" s="141">
        <v>117.536</v>
      </c>
      <c r="H30" s="177">
        <v>-161.32600000000008</v>
      </c>
    </row>
    <row r="31" spans="1:8" x14ac:dyDescent="0.2">
      <c r="A31" s="632" t="s">
        <v>337</v>
      </c>
      <c r="C31" s="146">
        <v>108.253</v>
      </c>
      <c r="D31" s="146">
        <v>67.057000000000002</v>
      </c>
      <c r="E31" s="178">
        <v>-41.195999999999998</v>
      </c>
      <c r="F31" s="146">
        <v>1369.5540000000001</v>
      </c>
      <c r="G31" s="146">
        <v>424.68799999999999</v>
      </c>
      <c r="H31" s="178">
        <v>-944.8660000000001</v>
      </c>
    </row>
    <row r="32" spans="1:8" x14ac:dyDescent="0.2">
      <c r="A32" s="650"/>
      <c r="B32" s="649" t="s">
        <v>213</v>
      </c>
      <c r="C32" s="144">
        <v>80.483000000000004</v>
      </c>
      <c r="D32" s="141">
        <v>0</v>
      </c>
      <c r="E32" s="179">
        <v>-80.483000000000004</v>
      </c>
      <c r="F32" s="144">
        <v>763.65700000000015</v>
      </c>
      <c r="G32" s="141">
        <v>0</v>
      </c>
      <c r="H32" s="179">
        <v>-763.65700000000015</v>
      </c>
    </row>
    <row r="33" spans="1:8" x14ac:dyDescent="0.2">
      <c r="A33" s="399"/>
      <c r="B33" s="533" t="s">
        <v>216</v>
      </c>
      <c r="C33" s="144">
        <v>24.853000000000002</v>
      </c>
      <c r="D33" s="144">
        <v>23.443000000000001</v>
      </c>
      <c r="E33" s="177">
        <v>-1.4100000000000001</v>
      </c>
      <c r="F33" s="144">
        <v>101.66800000000001</v>
      </c>
      <c r="G33" s="144">
        <v>144.54400000000001</v>
      </c>
      <c r="H33" s="177">
        <v>42.876000000000005</v>
      </c>
    </row>
    <row r="34" spans="1:8" x14ac:dyDescent="0.2">
      <c r="A34" s="399"/>
      <c r="B34" s="533" t="s">
        <v>241</v>
      </c>
      <c r="C34" s="96">
        <v>5.8250000000000002</v>
      </c>
      <c r="D34" s="144">
        <v>275.87799999999999</v>
      </c>
      <c r="E34" s="685">
        <v>270.053</v>
      </c>
      <c r="F34" s="144">
        <v>34.167000000000002</v>
      </c>
      <c r="G34" s="144">
        <v>3186.3399999999997</v>
      </c>
      <c r="H34" s="177">
        <v>3152.1729999999998</v>
      </c>
    </row>
    <row r="35" spans="1:8" x14ac:dyDescent="0.2">
      <c r="A35" s="399"/>
      <c r="B35" s="533" t="s">
        <v>218</v>
      </c>
      <c r="C35" s="144">
        <v>0</v>
      </c>
      <c r="D35" s="96">
        <v>51.923000000000002</v>
      </c>
      <c r="E35" s="689">
        <v>51.923000000000002</v>
      </c>
      <c r="F35" s="144">
        <v>7.3760000000000003</v>
      </c>
      <c r="G35" s="144">
        <v>489.41899999999998</v>
      </c>
      <c r="H35" s="177">
        <v>482.04300000000001</v>
      </c>
    </row>
    <row r="36" spans="1:8" x14ac:dyDescent="0.2">
      <c r="A36" s="399"/>
      <c r="B36" s="651" t="s">
        <v>219</v>
      </c>
      <c r="C36" s="144">
        <v>25.963999999999984</v>
      </c>
      <c r="D36" s="144">
        <v>119.63400000000001</v>
      </c>
      <c r="E36" s="689">
        <v>93.67000000000003</v>
      </c>
      <c r="F36" s="144">
        <v>224.71000000000004</v>
      </c>
      <c r="G36" s="144">
        <v>899.58800000000019</v>
      </c>
      <c r="H36" s="177">
        <v>674.87800000000016</v>
      </c>
    </row>
    <row r="37" spans="1:8" x14ac:dyDescent="0.2">
      <c r="A37" s="632" t="s">
        <v>439</v>
      </c>
      <c r="C37" s="146">
        <v>137.125</v>
      </c>
      <c r="D37" s="146">
        <v>470.87799999999999</v>
      </c>
      <c r="E37" s="178">
        <v>333.75299999999999</v>
      </c>
      <c r="F37" s="146">
        <v>1131.5780000000002</v>
      </c>
      <c r="G37" s="146">
        <v>4719.8909999999996</v>
      </c>
      <c r="H37" s="178">
        <v>3588.3129999999992</v>
      </c>
    </row>
    <row r="38" spans="1:8" x14ac:dyDescent="0.2">
      <c r="A38" s="650"/>
      <c r="B38" s="649" t="s">
        <v>533</v>
      </c>
      <c r="C38" s="144">
        <v>0</v>
      </c>
      <c r="D38" s="141">
        <v>0</v>
      </c>
      <c r="E38" s="177">
        <v>0</v>
      </c>
      <c r="F38" s="144">
        <v>148.22400000000002</v>
      </c>
      <c r="G38" s="141">
        <v>0.82899999999999996</v>
      </c>
      <c r="H38" s="179">
        <v>-147.39500000000001</v>
      </c>
    </row>
    <row r="39" spans="1:8" x14ac:dyDescent="0.2">
      <c r="A39" s="399"/>
      <c r="B39" s="533" t="s">
        <v>638</v>
      </c>
      <c r="C39" s="144">
        <v>0</v>
      </c>
      <c r="D39" s="144">
        <v>0</v>
      </c>
      <c r="E39" s="177">
        <v>0</v>
      </c>
      <c r="F39" s="404">
        <v>33.275000000000006</v>
      </c>
      <c r="G39" s="96">
        <v>4.1999999999999996E-2</v>
      </c>
      <c r="H39" s="177">
        <v>-33.233000000000004</v>
      </c>
    </row>
    <row r="40" spans="1:8" x14ac:dyDescent="0.2">
      <c r="A40" s="399"/>
      <c r="B40" s="533" t="s">
        <v>608</v>
      </c>
      <c r="C40" s="141">
        <v>45.158000000000001</v>
      </c>
      <c r="D40" s="141">
        <v>0</v>
      </c>
      <c r="E40" s="179">
        <v>-45.158000000000001</v>
      </c>
      <c r="F40" s="96">
        <v>722.36799999999994</v>
      </c>
      <c r="G40" s="141">
        <v>30.89</v>
      </c>
      <c r="H40" s="177">
        <v>-691.47799999999995</v>
      </c>
    </row>
    <row r="41" spans="1:8" x14ac:dyDescent="0.2">
      <c r="A41" s="399"/>
      <c r="B41" s="533" t="s">
        <v>690</v>
      </c>
      <c r="C41" s="144">
        <v>0</v>
      </c>
      <c r="D41" s="144">
        <v>0</v>
      </c>
      <c r="E41" s="177">
        <v>0</v>
      </c>
      <c r="F41" s="96">
        <v>176.65099999999998</v>
      </c>
      <c r="G41" s="141">
        <v>0</v>
      </c>
      <c r="H41" s="177">
        <v>-176.65099999999998</v>
      </c>
    </row>
    <row r="42" spans="1:8" x14ac:dyDescent="0.2">
      <c r="A42" s="399"/>
      <c r="B42" s="533" t="s">
        <v>604</v>
      </c>
      <c r="C42" s="144">
        <v>0</v>
      </c>
      <c r="D42" s="144">
        <v>0</v>
      </c>
      <c r="E42" s="177">
        <v>0</v>
      </c>
      <c r="F42" s="144">
        <v>81.193999999999988</v>
      </c>
      <c r="G42" s="144">
        <v>137.78</v>
      </c>
      <c r="H42" s="177">
        <v>56.586000000000013</v>
      </c>
    </row>
    <row r="43" spans="1:8" x14ac:dyDescent="0.2">
      <c r="A43" s="399"/>
      <c r="B43" s="651" t="s">
        <v>242</v>
      </c>
      <c r="C43" s="141">
        <v>0</v>
      </c>
      <c r="D43" s="141">
        <v>0.10299999999999999</v>
      </c>
      <c r="E43" s="689">
        <v>0.10299999999999999</v>
      </c>
      <c r="F43" s="141">
        <v>0.20499999999992724</v>
      </c>
      <c r="G43" s="144">
        <v>5.9560000000000173</v>
      </c>
      <c r="H43" s="179">
        <v>5.75100000000009</v>
      </c>
    </row>
    <row r="44" spans="1:8" x14ac:dyDescent="0.2">
      <c r="A44" s="486" t="s">
        <v>455</v>
      </c>
      <c r="B44" s="476"/>
      <c r="C44" s="146">
        <v>45.158000000000001</v>
      </c>
      <c r="D44" s="725">
        <v>0.10299999999999999</v>
      </c>
      <c r="E44" s="178">
        <v>-45.055</v>
      </c>
      <c r="F44" s="146">
        <v>1161.9169999999999</v>
      </c>
      <c r="G44" s="146">
        <v>175.49700000000001</v>
      </c>
      <c r="H44" s="178">
        <v>-986.41999999999985</v>
      </c>
    </row>
    <row r="45" spans="1:8" x14ac:dyDescent="0.2">
      <c r="A45" s="150" t="s">
        <v>114</v>
      </c>
      <c r="B45" s="150"/>
      <c r="C45" s="150">
        <v>1640.3530000000003</v>
      </c>
      <c r="D45" s="180">
        <v>1839.3279999999995</v>
      </c>
      <c r="E45" s="150">
        <v>198.97499999999923</v>
      </c>
      <c r="F45" s="150">
        <v>19208.008999999998</v>
      </c>
      <c r="G45" s="180">
        <v>22318.613000000001</v>
      </c>
      <c r="H45" s="150">
        <v>3110.604000000003</v>
      </c>
    </row>
    <row r="46" spans="1:8" x14ac:dyDescent="0.2">
      <c r="A46" s="225" t="s">
        <v>440</v>
      </c>
      <c r="B46" s="152"/>
      <c r="C46" s="152">
        <v>212.90500000000003</v>
      </c>
      <c r="D46" s="741">
        <v>60.394999999999996</v>
      </c>
      <c r="E46" s="152">
        <v>-152.51000000000005</v>
      </c>
      <c r="F46" s="152">
        <v>1986.9520000000007</v>
      </c>
      <c r="G46" s="152">
        <v>351.47500000000002</v>
      </c>
      <c r="H46" s="152">
        <v>-1635.4770000000008</v>
      </c>
    </row>
    <row r="47" spans="1:8" x14ac:dyDescent="0.2">
      <c r="A47" s="225" t="s">
        <v>441</v>
      </c>
      <c r="B47" s="152"/>
      <c r="C47" s="152">
        <v>1427.4480000000003</v>
      </c>
      <c r="D47" s="699">
        <v>1778.9329999999995</v>
      </c>
      <c r="E47" s="152">
        <v>351.48499999999922</v>
      </c>
      <c r="F47" s="152">
        <v>17221.056999999997</v>
      </c>
      <c r="G47" s="152">
        <v>21967.138000000003</v>
      </c>
      <c r="H47" s="152">
        <v>4746.0810000000056</v>
      </c>
    </row>
    <row r="48" spans="1:8" x14ac:dyDescent="0.2">
      <c r="A48" s="480" t="s">
        <v>442</v>
      </c>
      <c r="B48" s="154"/>
      <c r="C48" s="154">
        <v>1119.941</v>
      </c>
      <c r="D48" s="154">
        <v>932.3829999999997</v>
      </c>
      <c r="E48" s="154">
        <v>-187.55800000000033</v>
      </c>
      <c r="F48" s="154">
        <v>12910.022999999997</v>
      </c>
      <c r="G48" s="154">
        <v>14141.101999999997</v>
      </c>
      <c r="H48" s="154">
        <v>1231.0789999999997</v>
      </c>
    </row>
    <row r="49" spans="1:147" x14ac:dyDescent="0.2">
      <c r="A49" s="480" t="s">
        <v>443</v>
      </c>
      <c r="B49" s="154"/>
      <c r="C49" s="154">
        <v>520.41200000000026</v>
      </c>
      <c r="D49" s="154">
        <v>906.94499999999982</v>
      </c>
      <c r="E49" s="154">
        <v>386.53299999999956</v>
      </c>
      <c r="F49" s="154">
        <v>6297.9860000000008</v>
      </c>
      <c r="G49" s="154">
        <v>8177.5110000000041</v>
      </c>
      <c r="H49" s="154">
        <v>1879.5250000000033</v>
      </c>
    </row>
    <row r="50" spans="1:147" x14ac:dyDescent="0.2">
      <c r="A50" s="481" t="s">
        <v>444</v>
      </c>
      <c r="B50" s="478"/>
      <c r="C50" s="478">
        <v>761.40499999999997</v>
      </c>
      <c r="D50" s="466">
        <v>803.58899999999983</v>
      </c>
      <c r="E50" s="479">
        <v>42.183999999999855</v>
      </c>
      <c r="F50" s="479">
        <v>8850.1630000000005</v>
      </c>
      <c r="G50" s="479">
        <v>11302.212000000001</v>
      </c>
      <c r="H50" s="479">
        <v>2452.0490000000009</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36" priority="123" operator="between">
      <formula>0</formula>
      <formula>0.5</formula>
    </cfRule>
    <cfRule type="cellIs" dxfId="135" priority="124" operator="between">
      <formula>0</formula>
      <formula>0.49</formula>
    </cfRule>
  </conditionalFormatting>
  <conditionalFormatting sqref="C20:C21">
    <cfRule type="cellIs" dxfId="134" priority="61" operator="between">
      <formula>0</formula>
      <formula>0.5</formula>
    </cfRule>
    <cfRule type="cellIs" dxfId="133" priority="62" operator="between">
      <formula>0</formula>
      <formula>0.49</formula>
    </cfRule>
  </conditionalFormatting>
  <conditionalFormatting sqref="C23">
    <cfRule type="cellIs" dxfId="132" priority="183" operator="between">
      <formula>0</formula>
      <formula>0.5</formula>
    </cfRule>
    <cfRule type="cellIs" dxfId="131" priority="184" operator="between">
      <formula>0</formula>
      <formula>0.49</formula>
    </cfRule>
  </conditionalFormatting>
  <conditionalFormatting sqref="C30">
    <cfRule type="cellIs" dxfId="130" priority="21" operator="between">
      <formula>0</formula>
      <formula>0.5</formula>
    </cfRule>
    <cfRule type="cellIs" dxfId="129" priority="22" operator="between">
      <formula>0</formula>
      <formula>0.49</formula>
    </cfRule>
  </conditionalFormatting>
  <conditionalFormatting sqref="C34">
    <cfRule type="cellIs" dxfId="128" priority="11" operator="between">
      <formula>0</formula>
      <formula>0.5</formula>
    </cfRule>
    <cfRule type="cellIs" dxfId="127" priority="12" operator="between">
      <formula>0</formula>
      <formula>0.49</formula>
    </cfRule>
  </conditionalFormatting>
  <conditionalFormatting sqref="D12">
    <cfRule type="cellIs" dxfId="126" priority="7" operator="between">
      <formula>0</formula>
      <formula>0.5</formula>
    </cfRule>
    <cfRule type="cellIs" dxfId="125" priority="8" operator="between">
      <formula>0</formula>
      <formula>0.49</formula>
    </cfRule>
  </conditionalFormatting>
  <conditionalFormatting sqref="D16">
    <cfRule type="cellIs" dxfId="124" priority="43" operator="between">
      <formula>0</formula>
      <formula>0.5</formula>
    </cfRule>
    <cfRule type="cellIs" dxfId="123" priority="44" operator="between">
      <formula>0</formula>
      <formula>0.49</formula>
    </cfRule>
  </conditionalFormatting>
  <conditionalFormatting sqref="D43:D44">
    <cfRule type="cellIs" dxfId="122" priority="19" operator="between">
      <formula>0</formula>
      <formula>0.5</formula>
    </cfRule>
    <cfRule type="cellIs" dxfId="121" priority="20" operator="between">
      <formula>0</formula>
      <formula>0.49</formula>
    </cfRule>
  </conditionalFormatting>
  <conditionalFormatting sqref="D7:E7">
    <cfRule type="cellIs" dxfId="120" priority="87" operator="between">
      <formula>0</formula>
      <formula>0.5</formula>
    </cfRule>
    <cfRule type="cellIs" dxfId="119" priority="88" operator="between">
      <formula>0</formula>
      <formula>0.49</formula>
    </cfRule>
  </conditionalFormatting>
  <conditionalFormatting sqref="D11:E11">
    <cfRule type="cellIs" dxfId="118" priority="9" operator="between">
      <formula>0</formula>
      <formula>0.5</formula>
    </cfRule>
    <cfRule type="cellIs" dxfId="117" priority="10" operator="between">
      <formula>0</formula>
      <formula>0.49</formula>
    </cfRule>
  </conditionalFormatting>
  <conditionalFormatting sqref="D17:E18">
    <cfRule type="cellIs" dxfId="116" priority="13" operator="between">
      <formula>0</formula>
      <formula>0.5</formula>
    </cfRule>
    <cfRule type="cellIs" dxfId="115" priority="14" operator="between">
      <formula>0</formula>
      <formula>0.49</formula>
    </cfRule>
  </conditionalFormatting>
  <conditionalFormatting sqref="D22:E23">
    <cfRule type="cellIs" dxfId="114" priority="91" operator="between">
      <formula>0</formula>
      <formula>0.5</formula>
    </cfRule>
    <cfRule type="cellIs" dxfId="113" priority="92" operator="between">
      <formula>0</formula>
      <formula>0.49</formula>
    </cfRule>
  </conditionalFormatting>
  <conditionalFormatting sqref="D35:E35">
    <cfRule type="cellIs" dxfId="112" priority="127" operator="between">
      <formula>0</formula>
      <formula>0.5</formula>
    </cfRule>
    <cfRule type="cellIs" dxfId="111" priority="128" operator="between">
      <formula>0</formula>
      <formula>0.49</formula>
    </cfRule>
  </conditionalFormatting>
  <conditionalFormatting sqref="E34">
    <cfRule type="cellIs" dxfId="110" priority="17" operator="between">
      <formula>0</formula>
      <formula>0.5</formula>
    </cfRule>
    <cfRule type="cellIs" dxfId="109" priority="18" operator="between">
      <formula>0</formula>
      <formula>0.49</formula>
    </cfRule>
  </conditionalFormatting>
  <conditionalFormatting sqref="E36">
    <cfRule type="cellIs" dxfId="108" priority="41" operator="between">
      <formula>0</formula>
      <formula>0.5</formula>
    </cfRule>
    <cfRule type="cellIs" dxfId="107" priority="42" operator="between">
      <formula>-0.49</formula>
      <formula>0</formula>
    </cfRule>
  </conditionalFormatting>
  <conditionalFormatting sqref="E43:F43">
    <cfRule type="cellIs" dxfId="106" priority="1" operator="between">
      <formula>0</formula>
      <formula>0.5</formula>
    </cfRule>
    <cfRule type="cellIs" dxfId="105" priority="2" operator="between">
      <formula>0</formula>
      <formula>0.49</formula>
    </cfRule>
  </conditionalFormatting>
  <conditionalFormatting sqref="F40:F41">
    <cfRule type="cellIs" dxfId="104" priority="47" operator="between">
      <formula>0</formula>
      <formula>0.5</formula>
    </cfRule>
    <cfRule type="cellIs" dxfId="103" priority="48" operator="between">
      <formula>0</formula>
      <formula>0.49</formula>
    </cfRule>
  </conditionalFormatting>
  <conditionalFormatting sqref="G22">
    <cfRule type="cellIs" dxfId="102" priority="141" operator="between">
      <formula>0</formula>
      <formula>0.5</formula>
    </cfRule>
    <cfRule type="cellIs" dxfId="101" priority="142" operator="between">
      <formula>0</formula>
      <formula>0.49</formula>
    </cfRule>
  </conditionalFormatting>
  <conditionalFormatting sqref="G27:G28">
    <cfRule type="cellIs" dxfId="100" priority="37" operator="between">
      <formula>0</formula>
      <formula>0.5</formula>
    </cfRule>
    <cfRule type="cellIs" dxfId="99" priority="38" operator="between">
      <formula>0</formula>
      <formula>0.49</formula>
    </cfRule>
  </conditionalFormatting>
  <conditionalFormatting sqref="G39:G40">
    <cfRule type="cellIs" dxfId="98" priority="3" operator="between">
      <formula>0</formula>
      <formula>0.5</formula>
    </cfRule>
    <cfRule type="cellIs" dxfId="97" priority="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7">
        <f>INDICE!A3</f>
        <v>45597</v>
      </c>
      <c r="C3" s="778"/>
      <c r="D3" s="778" t="s">
        <v>115</v>
      </c>
      <c r="E3" s="778"/>
      <c r="F3" s="778" t="s">
        <v>116</v>
      </c>
      <c r="G3" s="778"/>
      <c r="H3" s="778"/>
    </row>
    <row r="4" spans="1:8" x14ac:dyDescent="0.2">
      <c r="A4" s="66"/>
      <c r="B4" s="82" t="s">
        <v>47</v>
      </c>
      <c r="C4" s="82" t="s">
        <v>445</v>
      </c>
      <c r="D4" s="82" t="s">
        <v>47</v>
      </c>
      <c r="E4" s="82" t="s">
        <v>445</v>
      </c>
      <c r="F4" s="82" t="s">
        <v>47</v>
      </c>
      <c r="G4" s="83" t="s">
        <v>445</v>
      </c>
      <c r="H4" s="83" t="s">
        <v>121</v>
      </c>
    </row>
    <row r="5" spans="1:8" x14ac:dyDescent="0.2">
      <c r="A5" t="s">
        <v>592</v>
      </c>
      <c r="B5" s="732">
        <v>2.1999999999999999E-2</v>
      </c>
      <c r="C5" s="73">
        <v>29.411764705882355</v>
      </c>
      <c r="D5" s="733">
        <v>0.37554000000000004</v>
      </c>
      <c r="E5" s="187">
        <v>-29.674157303370784</v>
      </c>
      <c r="F5" s="733">
        <v>0.51354</v>
      </c>
      <c r="G5" s="187">
        <v>-17.170967741935488</v>
      </c>
      <c r="H5" s="474">
        <v>100</v>
      </c>
    </row>
    <row r="6" spans="1:8" x14ac:dyDescent="0.2">
      <c r="A6" s="188" t="s">
        <v>244</v>
      </c>
      <c r="B6" s="740">
        <v>2.1999999999999999E-2</v>
      </c>
      <c r="C6" s="722">
        <v>29.411764705882355</v>
      </c>
      <c r="D6" s="731">
        <v>0.37554000000000004</v>
      </c>
      <c r="E6" s="188">
        <v>-29.674157303370784</v>
      </c>
      <c r="F6" s="734">
        <v>0.51354</v>
      </c>
      <c r="G6" s="188">
        <v>-17.170967741935488</v>
      </c>
      <c r="H6" s="188">
        <v>100</v>
      </c>
    </row>
    <row r="7" spans="1:8" x14ac:dyDescent="0.2">
      <c r="A7" s="557" t="s">
        <v>245</v>
      </c>
      <c r="B7" s="680">
        <f>B6/'Consumo PP'!B11*100</f>
        <v>4.5047298424545049E-4</v>
      </c>
      <c r="C7" s="620"/>
      <c r="D7" s="680">
        <f>D6/'Consumo PP'!D11*100</f>
        <v>6.8788000055707206E-4</v>
      </c>
      <c r="E7" s="620"/>
      <c r="F7" s="680">
        <f>F6/'Consumo PP'!F11*100</f>
        <v>8.6288779334463901E-4</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6"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96"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1">
        <f>INDICE!A3</f>
        <v>45597</v>
      </c>
      <c r="C3" s="781"/>
      <c r="D3" s="779" t="s">
        <v>115</v>
      </c>
      <c r="E3" s="779"/>
      <c r="F3" s="779" t="s">
        <v>116</v>
      </c>
      <c r="G3" s="779"/>
    </row>
    <row r="4" spans="1:7" x14ac:dyDescent="0.2">
      <c r="A4" s="66"/>
      <c r="B4" s="608" t="s">
        <v>47</v>
      </c>
      <c r="C4" s="196" t="s">
        <v>445</v>
      </c>
      <c r="D4" s="608" t="s">
        <v>47</v>
      </c>
      <c r="E4" s="196" t="s">
        <v>445</v>
      </c>
      <c r="F4" s="608" t="s">
        <v>47</v>
      </c>
      <c r="G4" s="196" t="s">
        <v>445</v>
      </c>
    </row>
    <row r="5" spans="1:7" ht="15" x14ac:dyDescent="0.25">
      <c r="A5" s="415" t="s">
        <v>114</v>
      </c>
      <c r="B5" s="418">
        <v>5085.96</v>
      </c>
      <c r="C5" s="416">
        <v>-0.35401444623452388</v>
      </c>
      <c r="D5" s="417">
        <v>59532.032999999996</v>
      </c>
      <c r="E5" s="416">
        <v>4.6513575496590249</v>
      </c>
      <c r="F5" s="419">
        <v>65110.985999999997</v>
      </c>
      <c r="G5" s="416">
        <v>3.972796107915324</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676</v>
      </c>
      <c r="B1" s="3"/>
      <c r="C1" s="3"/>
      <c r="D1" s="3"/>
      <c r="E1" s="3"/>
      <c r="F1" s="3"/>
      <c r="G1" s="3"/>
    </row>
    <row r="2" spans="1:8" ht="15.75" x14ac:dyDescent="0.25">
      <c r="A2" s="2"/>
      <c r="B2" s="89"/>
      <c r="C2" s="3"/>
      <c r="D2" s="3"/>
      <c r="E2" s="3"/>
      <c r="F2" s="3"/>
      <c r="G2" s="3"/>
      <c r="H2" s="55" t="s">
        <v>151</v>
      </c>
    </row>
    <row r="3" spans="1:8" x14ac:dyDescent="0.2">
      <c r="A3" s="70"/>
      <c r="B3" s="777">
        <f>INDICE!A3</f>
        <v>45597</v>
      </c>
      <c r="C3" s="778"/>
      <c r="D3" s="778" t="s">
        <v>115</v>
      </c>
      <c r="E3" s="778"/>
      <c r="F3" s="778" t="s">
        <v>116</v>
      </c>
      <c r="G3" s="778"/>
      <c r="H3" s="778"/>
    </row>
    <row r="4" spans="1:8" x14ac:dyDescent="0.2">
      <c r="A4" s="66"/>
      <c r="B4" s="63" t="s">
        <v>47</v>
      </c>
      <c r="C4" s="63" t="s">
        <v>417</v>
      </c>
      <c r="D4" s="63" t="s">
        <v>47</v>
      </c>
      <c r="E4" s="63" t="s">
        <v>417</v>
      </c>
      <c r="F4" s="63" t="s">
        <v>47</v>
      </c>
      <c r="G4" s="64" t="s">
        <v>417</v>
      </c>
      <c r="H4" s="64" t="s">
        <v>121</v>
      </c>
    </row>
    <row r="5" spans="1:8" x14ac:dyDescent="0.2">
      <c r="A5" s="3" t="s">
        <v>509</v>
      </c>
      <c r="B5" s="300">
        <v>111.42100000000001</v>
      </c>
      <c r="C5" s="72">
        <v>-25.595325542570947</v>
      </c>
      <c r="D5" s="71">
        <v>1110.6079999999999</v>
      </c>
      <c r="E5" s="72">
        <v>6.8568382688277625</v>
      </c>
      <c r="F5" s="71">
        <v>1265.789</v>
      </c>
      <c r="G5" s="72">
        <v>11.97867273422129</v>
      </c>
      <c r="H5" s="303">
        <v>1.9900070529682599</v>
      </c>
    </row>
    <row r="6" spans="1:8" x14ac:dyDescent="0.2">
      <c r="A6" s="3" t="s">
        <v>48</v>
      </c>
      <c r="B6" s="301">
        <v>782.28000000000009</v>
      </c>
      <c r="C6" s="59">
        <v>4.4747814427317305</v>
      </c>
      <c r="D6" s="58">
        <v>8922.4520000000011</v>
      </c>
      <c r="E6" s="59">
        <v>0.48406042252523845</v>
      </c>
      <c r="F6" s="58">
        <v>9735.5789999999997</v>
      </c>
      <c r="G6" s="59">
        <v>0.21646911076684408</v>
      </c>
      <c r="H6" s="304">
        <v>15.305766501944385</v>
      </c>
    </row>
    <row r="7" spans="1:8" x14ac:dyDescent="0.2">
      <c r="A7" s="3" t="s">
        <v>49</v>
      </c>
      <c r="B7" s="301">
        <v>782.09300000000007</v>
      </c>
      <c r="C7" s="59">
        <v>-8.558577518373788</v>
      </c>
      <c r="D7" s="58">
        <v>9537.67</v>
      </c>
      <c r="E7" s="73">
        <v>7.6292091721585225</v>
      </c>
      <c r="F7" s="58">
        <v>10461.485000000001</v>
      </c>
      <c r="G7" s="59">
        <v>7.5859544774445631</v>
      </c>
      <c r="H7" s="304">
        <v>16.446997828644157</v>
      </c>
    </row>
    <row r="8" spans="1:8" x14ac:dyDescent="0.2">
      <c r="A8" s="3" t="s">
        <v>122</v>
      </c>
      <c r="B8" s="301">
        <v>1927.559</v>
      </c>
      <c r="C8" s="73">
        <v>-3.2659234973555136</v>
      </c>
      <c r="D8" s="58">
        <v>23252.795999999998</v>
      </c>
      <c r="E8" s="59">
        <v>-1.098638608881658</v>
      </c>
      <c r="F8" s="58">
        <v>25472.334000000003</v>
      </c>
      <c r="G8" s="59">
        <v>-1.7269169114909486</v>
      </c>
      <c r="H8" s="304">
        <v>40.046267044162349</v>
      </c>
    </row>
    <row r="9" spans="1:8" x14ac:dyDescent="0.2">
      <c r="A9" s="3" t="s">
        <v>123</v>
      </c>
      <c r="B9" s="301">
        <v>271.11500000000001</v>
      </c>
      <c r="C9" s="59">
        <v>-33.362909945361089</v>
      </c>
      <c r="D9" s="58">
        <v>4273.5199999999995</v>
      </c>
      <c r="E9" s="59">
        <v>20.303782872604963</v>
      </c>
      <c r="F9" s="58">
        <v>4667.476999999999</v>
      </c>
      <c r="G9" s="73">
        <v>19.889811280819895</v>
      </c>
      <c r="H9" s="304">
        <v>7.3379624483757828</v>
      </c>
    </row>
    <row r="10" spans="1:8" x14ac:dyDescent="0.2">
      <c r="A10" s="66" t="s">
        <v>584</v>
      </c>
      <c r="B10" s="302">
        <v>1006.2579999999999</v>
      </c>
      <c r="C10" s="75">
        <v>25.452623232456716</v>
      </c>
      <c r="D10" s="74">
        <v>11014.831999999997</v>
      </c>
      <c r="E10" s="75">
        <v>8.5899349840503376</v>
      </c>
      <c r="F10" s="74">
        <v>12004.597999999998</v>
      </c>
      <c r="G10" s="75">
        <v>6.8743662885682788</v>
      </c>
      <c r="H10" s="305">
        <v>18.872999123905064</v>
      </c>
    </row>
    <row r="11" spans="1:8" x14ac:dyDescent="0.2">
      <c r="A11" s="76" t="s">
        <v>114</v>
      </c>
      <c r="B11" s="77">
        <v>4880.7260000000006</v>
      </c>
      <c r="C11" s="78">
        <v>-1.5071205006245738</v>
      </c>
      <c r="D11" s="77">
        <v>58111.87799999999</v>
      </c>
      <c r="E11" s="78">
        <v>3.7947591502679163</v>
      </c>
      <c r="F11" s="77">
        <v>63607.262000000002</v>
      </c>
      <c r="G11" s="78">
        <v>3.2345753626256517</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95" priority="3" operator="between">
      <formula>-0.5</formula>
      <formula>0.5</formula>
    </cfRule>
    <cfRule type="cellIs" dxfId="94" priority="4" operator="between">
      <formula>0</formula>
      <formula>0.49</formula>
    </cfRule>
  </conditionalFormatting>
  <conditionalFormatting sqref="E7">
    <cfRule type="cellIs" dxfId="93" priority="1" operator="between">
      <formula>0</formula>
      <formula>0.5</formula>
    </cfRule>
    <cfRule type="cellIs" dxfId="92"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0">
        <f>INDICE!A3</f>
        <v>45597</v>
      </c>
      <c r="B3" s="800">
        <v>41671</v>
      </c>
      <c r="C3" s="801">
        <v>41671</v>
      </c>
      <c r="D3" s="800">
        <v>41671</v>
      </c>
      <c r="E3" s="800">
        <v>41671</v>
      </c>
      <c r="F3" s="15"/>
    </row>
    <row r="4" spans="1:7" x14ac:dyDescent="0.2">
      <c r="A4" s="18" t="s">
        <v>30</v>
      </c>
      <c r="B4" s="738">
        <v>2.1999999999999999E-2</v>
      </c>
      <c r="C4" s="421"/>
      <c r="D4" s="15" t="s">
        <v>248</v>
      </c>
      <c r="E4" s="232">
        <v>4880.7260000000006</v>
      </c>
    </row>
    <row r="5" spans="1:7" x14ac:dyDescent="0.2">
      <c r="A5" s="18" t="s">
        <v>249</v>
      </c>
      <c r="B5" s="233">
        <v>5467.8580000000002</v>
      </c>
      <c r="C5" s="232"/>
      <c r="D5" s="18" t="s">
        <v>250</v>
      </c>
      <c r="E5" s="233">
        <v>-326.529</v>
      </c>
    </row>
    <row r="6" spans="1:7" x14ac:dyDescent="0.2">
      <c r="A6" s="18" t="s">
        <v>469</v>
      </c>
      <c r="B6" s="233">
        <v>-2.4159999999999968</v>
      </c>
      <c r="C6" s="232"/>
      <c r="D6" s="18" t="s">
        <v>251</v>
      </c>
      <c r="E6" s="233">
        <v>168.23469000000205</v>
      </c>
    </row>
    <row r="7" spans="1:7" x14ac:dyDescent="0.2">
      <c r="A7" s="18" t="s">
        <v>470</v>
      </c>
      <c r="B7" s="233">
        <v>50.742999999999938</v>
      </c>
      <c r="C7" s="232"/>
      <c r="D7" s="18" t="s">
        <v>471</v>
      </c>
      <c r="E7" s="233">
        <v>1640.3530000000001</v>
      </c>
    </row>
    <row r="8" spans="1:7" x14ac:dyDescent="0.2">
      <c r="A8" s="18" t="s">
        <v>472</v>
      </c>
      <c r="B8" s="233">
        <v>-430.24700000000001</v>
      </c>
      <c r="C8" s="232"/>
      <c r="D8" s="18" t="s">
        <v>473</v>
      </c>
      <c r="E8" s="233">
        <v>-1839.328</v>
      </c>
    </row>
    <row r="9" spans="1:7" x14ac:dyDescent="0.2">
      <c r="A9" s="173" t="s">
        <v>58</v>
      </c>
      <c r="B9" s="174">
        <v>5085.96</v>
      </c>
      <c r="C9" s="232"/>
      <c r="D9" s="18" t="s">
        <v>253</v>
      </c>
      <c r="E9" s="233">
        <v>360.29899999999998</v>
      </c>
    </row>
    <row r="10" spans="1:7" x14ac:dyDescent="0.2">
      <c r="A10" s="18" t="s">
        <v>252</v>
      </c>
      <c r="B10" s="233">
        <v>-205.23399999999947</v>
      </c>
      <c r="C10" s="232"/>
      <c r="D10" s="173" t="s">
        <v>474</v>
      </c>
      <c r="E10" s="174">
        <v>4883.7556900000018</v>
      </c>
      <c r="G10" s="493"/>
    </row>
    <row r="11" spans="1:7" x14ac:dyDescent="0.2">
      <c r="A11" s="173" t="s">
        <v>248</v>
      </c>
      <c r="B11" s="174">
        <v>4880.7260000000006</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7" t="s">
        <v>476</v>
      </c>
      <c r="B1" s="767"/>
      <c r="C1" s="767"/>
      <c r="D1" s="767"/>
      <c r="E1" s="191"/>
      <c r="F1" s="191"/>
      <c r="G1" s="6"/>
      <c r="H1" s="6"/>
      <c r="I1" s="6"/>
      <c r="J1" s="6"/>
    </row>
    <row r="2" spans="1:10" ht="14.25" customHeight="1" x14ac:dyDescent="0.2">
      <c r="A2" s="767"/>
      <c r="B2" s="767"/>
      <c r="C2" s="767"/>
      <c r="D2" s="767"/>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50">
        <v>2020</v>
      </c>
      <c r="B5" s="747" t="s">
        <v>600</v>
      </c>
      <c r="C5" s="748">
        <v>12.68</v>
      </c>
      <c r="D5" s="749">
        <v>4.8800661703887496</v>
      </c>
    </row>
    <row r="6" spans="1:10" ht="14.25" customHeight="1" x14ac:dyDescent="0.2">
      <c r="A6" s="802">
        <v>2021</v>
      </c>
      <c r="B6" s="194" t="s">
        <v>601</v>
      </c>
      <c r="C6" s="690">
        <v>13.3</v>
      </c>
      <c r="D6" s="195">
        <v>4.8895899053627838</v>
      </c>
    </row>
    <row r="7" spans="1:10" ht="14.25" customHeight="1" x14ac:dyDescent="0.2">
      <c r="A7" s="802" t="s">
        <v>505</v>
      </c>
      <c r="B7" s="194" t="s">
        <v>602</v>
      </c>
      <c r="C7" s="690">
        <v>13.96</v>
      </c>
      <c r="D7" s="195">
        <v>4.9624060150375948</v>
      </c>
    </row>
    <row r="8" spans="1:10" ht="14.25" customHeight="1" x14ac:dyDescent="0.2">
      <c r="A8" s="802" t="s">
        <v>505</v>
      </c>
      <c r="B8" s="194" t="s">
        <v>603</v>
      </c>
      <c r="C8" s="690">
        <v>14.64</v>
      </c>
      <c r="D8" s="195">
        <v>4.871060171919769</v>
      </c>
    </row>
    <row r="9" spans="1:10" ht="14.25" customHeight="1" x14ac:dyDescent="0.2">
      <c r="A9" s="802" t="s">
        <v>505</v>
      </c>
      <c r="B9" s="194" t="s">
        <v>607</v>
      </c>
      <c r="C9" s="690">
        <v>15.37</v>
      </c>
      <c r="D9" s="195">
        <v>4.9863387978141978</v>
      </c>
    </row>
    <row r="10" spans="1:10" ht="14.25" customHeight="1" x14ac:dyDescent="0.2">
      <c r="A10" s="802" t="s">
        <v>505</v>
      </c>
      <c r="B10" s="194" t="s">
        <v>610</v>
      </c>
      <c r="C10" s="690">
        <v>16.12</v>
      </c>
      <c r="D10" s="195">
        <v>4.8796356538711896</v>
      </c>
    </row>
    <row r="11" spans="1:10" ht="14.25" customHeight="1" x14ac:dyDescent="0.2">
      <c r="A11" s="803" t="s">
        <v>505</v>
      </c>
      <c r="B11" s="742" t="s">
        <v>626</v>
      </c>
      <c r="C11" s="617">
        <v>16.920000000000002</v>
      </c>
      <c r="D11" s="197">
        <v>4.9627791563275476</v>
      </c>
    </row>
    <row r="12" spans="1:10" ht="14.25" customHeight="1" x14ac:dyDescent="0.2">
      <c r="A12" s="804">
        <v>2022</v>
      </c>
      <c r="B12" s="194" t="s">
        <v>634</v>
      </c>
      <c r="C12" s="690">
        <v>17.75</v>
      </c>
      <c r="D12" s="195">
        <v>4.905437352245853</v>
      </c>
    </row>
    <row r="13" spans="1:10" ht="14.25" customHeight="1" x14ac:dyDescent="0.2">
      <c r="A13" s="805" t="s">
        <v>505</v>
      </c>
      <c r="B13" s="194" t="s">
        <v>636</v>
      </c>
      <c r="C13" s="690">
        <v>18.63</v>
      </c>
      <c r="D13" s="195">
        <v>4.9577464788732337</v>
      </c>
    </row>
    <row r="14" spans="1:10" ht="14.25" customHeight="1" x14ac:dyDescent="0.2">
      <c r="A14" s="805" t="s">
        <v>505</v>
      </c>
      <c r="B14" s="194" t="s">
        <v>645</v>
      </c>
      <c r="C14" s="690">
        <v>19.55</v>
      </c>
      <c r="D14" s="195">
        <v>4.9382716049382811</v>
      </c>
    </row>
    <row r="15" spans="1:10" ht="14.25" customHeight="1" x14ac:dyDescent="0.2">
      <c r="A15" s="806" t="s">
        <v>505</v>
      </c>
      <c r="B15" s="742" t="s">
        <v>643</v>
      </c>
      <c r="C15" s="617">
        <v>18.579999999999998</v>
      </c>
      <c r="D15" s="197">
        <v>-4.9616368286445134</v>
      </c>
    </row>
    <row r="16" spans="1:10" ht="14.25" customHeight="1" x14ac:dyDescent="0.2">
      <c r="A16" s="807">
        <v>2023</v>
      </c>
      <c r="B16" s="194" t="s">
        <v>646</v>
      </c>
      <c r="C16" s="690">
        <v>17.66</v>
      </c>
      <c r="D16" s="195">
        <v>-4.9515608180839523</v>
      </c>
      <c r="F16" s="3" t="s">
        <v>365</v>
      </c>
    </row>
    <row r="17" spans="1:4" ht="14.25" customHeight="1" x14ac:dyDescent="0.2">
      <c r="A17" s="802" t="s">
        <v>505</v>
      </c>
      <c r="B17" s="194" t="s">
        <v>652</v>
      </c>
      <c r="C17" s="690">
        <v>16.79</v>
      </c>
      <c r="D17" s="195">
        <v>-4.9263873159682952</v>
      </c>
    </row>
    <row r="18" spans="1:4" ht="14.25" customHeight="1" x14ac:dyDescent="0.2">
      <c r="A18" s="802" t="s">
        <v>505</v>
      </c>
      <c r="B18" s="194" t="s">
        <v>653</v>
      </c>
      <c r="C18" s="690">
        <v>15.96</v>
      </c>
      <c r="D18" s="195">
        <v>-4.9434187016080902</v>
      </c>
    </row>
    <row r="19" spans="1:4" ht="14.25" customHeight="1" x14ac:dyDescent="0.2">
      <c r="A19" s="802" t="s">
        <v>505</v>
      </c>
      <c r="B19" s="194" t="s">
        <v>654</v>
      </c>
      <c r="C19" s="690">
        <v>15.18</v>
      </c>
      <c r="D19" s="195">
        <v>-4.8872180451127889</v>
      </c>
    </row>
    <row r="20" spans="1:4" ht="14.25" customHeight="1" x14ac:dyDescent="0.2">
      <c r="A20" s="802" t="s">
        <v>505</v>
      </c>
      <c r="B20" s="194" t="s">
        <v>669</v>
      </c>
      <c r="C20" s="690">
        <v>14.43</v>
      </c>
      <c r="D20" s="195">
        <v>-4.9407114624505928</v>
      </c>
    </row>
    <row r="21" spans="1:4" ht="14.25" customHeight="1" x14ac:dyDescent="0.2">
      <c r="A21" s="803" t="s">
        <v>505</v>
      </c>
      <c r="B21" s="742" t="s">
        <v>667</v>
      </c>
      <c r="C21" s="617">
        <v>15.14</v>
      </c>
      <c r="D21" s="197">
        <v>4.9203049203049263</v>
      </c>
    </row>
    <row r="22" spans="1:4" ht="14.25" customHeight="1" x14ac:dyDescent="0.2">
      <c r="A22" s="807">
        <v>2024</v>
      </c>
      <c r="B22" s="194" t="s">
        <v>679</v>
      </c>
      <c r="C22" s="690">
        <v>15.89</v>
      </c>
      <c r="D22" s="195">
        <v>4.9537648612945837</v>
      </c>
    </row>
    <row r="23" spans="1:4" ht="14.25" customHeight="1" x14ac:dyDescent="0.2">
      <c r="A23" s="802" t="s">
        <v>505</v>
      </c>
      <c r="B23" s="194" t="s">
        <v>680</v>
      </c>
      <c r="C23" s="690">
        <v>16.670000000000002</v>
      </c>
      <c r="D23" s="195">
        <v>4.9087476400251804</v>
      </c>
    </row>
    <row r="24" spans="1:4" ht="14.25" customHeight="1" x14ac:dyDescent="0.2">
      <c r="A24" s="802" t="s">
        <v>505</v>
      </c>
      <c r="B24" s="194" t="s">
        <v>681</v>
      </c>
      <c r="C24" s="690">
        <v>16.14</v>
      </c>
      <c r="D24" s="195">
        <v>-3.1793641271745714</v>
      </c>
    </row>
    <row r="25" spans="1:4" ht="14.25" customHeight="1" x14ac:dyDescent="0.2">
      <c r="A25" s="802" t="s">
        <v>505</v>
      </c>
      <c r="B25" s="194" t="s">
        <v>682</v>
      </c>
      <c r="C25" s="690">
        <v>15.34</v>
      </c>
      <c r="D25" s="195">
        <v>-4.9566294919454812</v>
      </c>
    </row>
    <row r="26" spans="1:4" ht="14.25" customHeight="1" x14ac:dyDescent="0.2">
      <c r="A26" s="802" t="s">
        <v>505</v>
      </c>
      <c r="B26" s="194" t="s">
        <v>683</v>
      </c>
      <c r="C26" s="690">
        <v>15.93</v>
      </c>
      <c r="D26" s="195">
        <v>3.8461538461538449</v>
      </c>
    </row>
    <row r="27" spans="1:4" ht="14.25" customHeight="1" x14ac:dyDescent="0.2">
      <c r="A27" s="803" t="s">
        <v>505</v>
      </c>
      <c r="B27" s="742" t="s">
        <v>691</v>
      </c>
      <c r="C27" s="617">
        <v>16.61</v>
      </c>
      <c r="D27" s="197">
        <v>4.2686754551161314</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6:A11"/>
    <mergeCell ref="A12:A15"/>
    <mergeCell ref="A16:A21"/>
    <mergeCell ref="A22: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69" t="s">
        <v>672</v>
      </c>
      <c r="C3" s="771" t="s">
        <v>416</v>
      </c>
      <c r="D3" s="769" t="s">
        <v>673</v>
      </c>
      <c r="E3" s="771" t="s">
        <v>416</v>
      </c>
      <c r="F3" s="773" t="s">
        <v>674</v>
      </c>
    </row>
    <row r="4" spans="1:6" ht="14.85" customHeight="1" x14ac:dyDescent="0.2">
      <c r="A4" s="491"/>
      <c r="B4" s="770"/>
      <c r="C4" s="772"/>
      <c r="D4" s="770"/>
      <c r="E4" s="772"/>
      <c r="F4" s="774"/>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642</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1" t="s">
        <v>257</v>
      </c>
      <c r="C3" s="781"/>
      <c r="D3" s="781"/>
      <c r="E3" s="779" t="s">
        <v>258</v>
      </c>
      <c r="F3" s="779"/>
    </row>
    <row r="4" spans="1:6" x14ac:dyDescent="0.2">
      <c r="A4" s="66"/>
      <c r="B4" s="199" t="s">
        <v>689</v>
      </c>
      <c r="C4" s="200" t="s">
        <v>686</v>
      </c>
      <c r="D4" s="199" t="s">
        <v>692</v>
      </c>
      <c r="E4" s="185" t="s">
        <v>259</v>
      </c>
      <c r="F4" s="184" t="s">
        <v>260</v>
      </c>
    </row>
    <row r="5" spans="1:6" x14ac:dyDescent="0.2">
      <c r="A5" s="423" t="s">
        <v>479</v>
      </c>
      <c r="B5" s="90">
        <v>150.76780410999999</v>
      </c>
      <c r="C5" s="90">
        <v>149.81204376129034</v>
      </c>
      <c r="D5" s="90">
        <v>160.8106956</v>
      </c>
      <c r="E5" s="90">
        <v>0.63797297247512952</v>
      </c>
      <c r="F5" s="90">
        <v>-6.2451638882159131</v>
      </c>
    </row>
    <row r="6" spans="1:6" x14ac:dyDescent="0.2">
      <c r="A6" s="66" t="s">
        <v>478</v>
      </c>
      <c r="B6" s="97">
        <v>141.00066701666668</v>
      </c>
      <c r="C6" s="197">
        <v>138.37679684516129</v>
      </c>
      <c r="D6" s="97">
        <v>158.95454510000002</v>
      </c>
      <c r="E6" s="97">
        <v>1.896177850135818</v>
      </c>
      <c r="F6" s="97">
        <v>-11.294976228605705</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7" t="s">
        <v>639</v>
      </c>
      <c r="B1" s="767"/>
      <c r="C1" s="767"/>
      <c r="D1" s="3"/>
      <c r="E1" s="3"/>
    </row>
    <row r="2" spans="1:38" x14ac:dyDescent="0.2">
      <c r="A2" s="768"/>
      <c r="B2" s="767"/>
      <c r="C2" s="767"/>
      <c r="D2" s="3"/>
      <c r="E2" s="55" t="s">
        <v>256</v>
      </c>
    </row>
    <row r="3" spans="1:38" x14ac:dyDescent="0.2">
      <c r="A3" s="57"/>
      <c r="B3" s="201" t="s">
        <v>261</v>
      </c>
      <c r="C3" s="201" t="s">
        <v>262</v>
      </c>
      <c r="D3" s="201" t="s">
        <v>263</v>
      </c>
      <c r="E3" s="201" t="s">
        <v>264</v>
      </c>
    </row>
    <row r="4" spans="1:38" x14ac:dyDescent="0.2">
      <c r="A4" s="666" t="s">
        <v>265</v>
      </c>
      <c r="B4" s="710">
        <v>150.76780410999999</v>
      </c>
      <c r="C4" s="711">
        <v>26.166313109999997</v>
      </c>
      <c r="D4" s="711">
        <v>47.411314059999988</v>
      </c>
      <c r="E4" s="711">
        <v>77.190176940000001</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171.06333333333333</v>
      </c>
      <c r="C5" s="92">
        <v>33.109032258064516</v>
      </c>
      <c r="D5" s="92">
        <v>69.913801075268822</v>
      </c>
      <c r="E5" s="92">
        <v>68.040499999999994</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149.54333333333335</v>
      </c>
      <c r="C6" s="92">
        <v>24.923888888888893</v>
      </c>
      <c r="D6" s="92">
        <v>59.275177777777785</v>
      </c>
      <c r="E6" s="92">
        <v>65.34426666666667</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155.87186666666668</v>
      </c>
      <c r="C7" s="92">
        <v>27.052142148760332</v>
      </c>
      <c r="D7" s="92">
        <v>60.016091184573021</v>
      </c>
      <c r="E7" s="92">
        <v>68.803633333333323</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125.63384122439243</v>
      </c>
      <c r="C8" s="92">
        <v>20.938973537398741</v>
      </c>
      <c r="D8" s="92">
        <v>36.302257672336424</v>
      </c>
      <c r="E8" s="92">
        <v>68.392610014657265</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139.06529999999998</v>
      </c>
      <c r="C9" s="92">
        <v>22.203703361344537</v>
      </c>
      <c r="D9" s="92">
        <v>43.969829971988787</v>
      </c>
      <c r="E9" s="92">
        <v>72.891766666666655</v>
      </c>
      <c r="F9" s="609"/>
      <c r="G9" s="609"/>
    </row>
    <row r="10" spans="1:38" x14ac:dyDescent="0.2">
      <c r="A10" s="202" t="s">
        <v>270</v>
      </c>
      <c r="B10" s="203">
        <v>152.33333333333331</v>
      </c>
      <c r="C10" s="92">
        <v>30.466666666666661</v>
      </c>
      <c r="D10" s="92">
        <v>51.230999999999987</v>
      </c>
      <c r="E10" s="92">
        <v>70.635666666666665</v>
      </c>
      <c r="F10" s="609"/>
      <c r="G10" s="609"/>
    </row>
    <row r="11" spans="1:38" x14ac:dyDescent="0.2">
      <c r="A11" s="202" t="s">
        <v>271</v>
      </c>
      <c r="B11" s="203">
        <v>192.3599331449646</v>
      </c>
      <c r="C11" s="92">
        <v>38.471986628992923</v>
      </c>
      <c r="D11" s="92">
        <v>68.466555623083408</v>
      </c>
      <c r="E11" s="92">
        <v>85.421390892888269</v>
      </c>
      <c r="F11" s="609"/>
      <c r="G11" s="609"/>
    </row>
    <row r="12" spans="1:38" x14ac:dyDescent="0.2">
      <c r="A12" s="202" t="s">
        <v>272</v>
      </c>
      <c r="B12" s="203">
        <v>150.21666666666667</v>
      </c>
      <c r="C12" s="92">
        <v>25.036111111111115</v>
      </c>
      <c r="D12" s="92">
        <v>55.365022222222237</v>
      </c>
      <c r="E12" s="92">
        <v>69.81553333333332</v>
      </c>
      <c r="F12" s="609"/>
      <c r="G12" s="609"/>
    </row>
    <row r="13" spans="1:38" x14ac:dyDescent="0.2">
      <c r="A13" s="202" t="s">
        <v>273</v>
      </c>
      <c r="B13" s="203">
        <v>150.23843333333332</v>
      </c>
      <c r="C13" s="92">
        <v>27.092176502732237</v>
      </c>
      <c r="D13" s="92">
        <v>59.658090163934411</v>
      </c>
      <c r="E13" s="92">
        <v>63.488166666666665</v>
      </c>
      <c r="F13" s="609"/>
      <c r="G13" s="609"/>
    </row>
    <row r="14" spans="1:38" x14ac:dyDescent="0.2">
      <c r="A14" s="202" t="s">
        <v>205</v>
      </c>
      <c r="B14" s="203">
        <v>158.85</v>
      </c>
      <c r="C14" s="92">
        <v>26.475000000000001</v>
      </c>
      <c r="D14" s="92">
        <v>56.299966666666656</v>
      </c>
      <c r="E14" s="92">
        <v>76.075033333333337</v>
      </c>
      <c r="F14" s="609"/>
      <c r="G14" s="609"/>
    </row>
    <row r="15" spans="1:38" x14ac:dyDescent="0.2">
      <c r="A15" s="202" t="s">
        <v>274</v>
      </c>
      <c r="B15" s="203">
        <v>171.89666666666668</v>
      </c>
      <c r="C15" s="92">
        <v>33.270322580645164</v>
      </c>
      <c r="D15" s="92">
        <v>72.240944086021528</v>
      </c>
      <c r="E15" s="92">
        <v>66.38539999999999</v>
      </c>
      <c r="F15" s="609"/>
      <c r="G15" s="609"/>
    </row>
    <row r="16" spans="1:38" x14ac:dyDescent="0.2">
      <c r="A16" s="202" t="s">
        <v>234</v>
      </c>
      <c r="B16" s="204">
        <v>175.02809999999999</v>
      </c>
      <c r="C16" s="195">
        <v>29.17135</v>
      </c>
      <c r="D16" s="195">
        <v>69.130049999999983</v>
      </c>
      <c r="E16" s="195">
        <v>76.726700000000008</v>
      </c>
      <c r="F16" s="609"/>
      <c r="G16" s="609"/>
    </row>
    <row r="17" spans="1:13" x14ac:dyDescent="0.2">
      <c r="A17" s="202" t="s">
        <v>235</v>
      </c>
      <c r="B17" s="203">
        <v>177.83333333333331</v>
      </c>
      <c r="C17" s="92">
        <v>34.419354838709673</v>
      </c>
      <c r="D17" s="92">
        <v>71.534078494623628</v>
      </c>
      <c r="E17" s="92">
        <v>71.879900000000006</v>
      </c>
      <c r="F17" s="609"/>
      <c r="G17" s="609"/>
    </row>
    <row r="18" spans="1:13" x14ac:dyDescent="0.2">
      <c r="A18" s="202" t="s">
        <v>275</v>
      </c>
      <c r="B18" s="203">
        <v>148.38467234815573</v>
      </c>
      <c r="C18" s="92">
        <v>31.546347664568543</v>
      </c>
      <c r="D18" s="92">
        <v>38.148238577837603</v>
      </c>
      <c r="E18" s="92">
        <v>78.690086105749586</v>
      </c>
      <c r="F18" s="609"/>
      <c r="G18" s="609"/>
    </row>
    <row r="19" spans="1:13" x14ac:dyDescent="0.2">
      <c r="A19" s="3" t="s">
        <v>276</v>
      </c>
      <c r="B19" s="203">
        <v>173.50666666666666</v>
      </c>
      <c r="C19" s="92">
        <v>32.444336043360437</v>
      </c>
      <c r="D19" s="92">
        <v>70.878197289972888</v>
      </c>
      <c r="E19" s="92">
        <v>70.184133333333335</v>
      </c>
      <c r="F19" s="609"/>
      <c r="G19" s="609"/>
    </row>
    <row r="20" spans="1:13" x14ac:dyDescent="0.2">
      <c r="A20" s="3" t="s">
        <v>206</v>
      </c>
      <c r="B20" s="203">
        <v>175.67463333333333</v>
      </c>
      <c r="C20" s="92">
        <v>31.679032240437163</v>
      </c>
      <c r="D20" s="92">
        <v>72.839967759562825</v>
      </c>
      <c r="E20" s="92">
        <v>71.155633333333341</v>
      </c>
      <c r="F20" s="609"/>
      <c r="G20" s="609"/>
    </row>
    <row r="21" spans="1:13" x14ac:dyDescent="0.2">
      <c r="A21" s="3" t="s">
        <v>277</v>
      </c>
      <c r="B21" s="203">
        <v>150.5512333333333</v>
      </c>
      <c r="C21" s="92">
        <v>26.128726446280986</v>
      </c>
      <c r="D21" s="92">
        <v>57.880740220385654</v>
      </c>
      <c r="E21" s="92">
        <v>66.541766666666661</v>
      </c>
      <c r="F21" s="609"/>
      <c r="G21" s="609"/>
    </row>
    <row r="22" spans="1:13" x14ac:dyDescent="0.2">
      <c r="A22" s="194" t="s">
        <v>278</v>
      </c>
      <c r="B22" s="203">
        <v>137.49943333333334</v>
      </c>
      <c r="C22" s="92">
        <v>23.863538016528928</v>
      </c>
      <c r="D22" s="92">
        <v>46.599795316804411</v>
      </c>
      <c r="E22" s="92">
        <v>67.036100000000005</v>
      </c>
      <c r="F22" s="609"/>
      <c r="G22" s="609"/>
    </row>
    <row r="23" spans="1:13" x14ac:dyDescent="0.2">
      <c r="A23" s="194" t="s">
        <v>279</v>
      </c>
      <c r="B23" s="205">
        <v>146.91666666666669</v>
      </c>
      <c r="C23" s="206">
        <v>21.346866096866101</v>
      </c>
      <c r="D23" s="206">
        <v>54.863633903133923</v>
      </c>
      <c r="E23" s="206">
        <v>70.706166666666661</v>
      </c>
      <c r="F23" s="609"/>
      <c r="G23" s="609"/>
    </row>
    <row r="24" spans="1:13" x14ac:dyDescent="0.2">
      <c r="A24" s="194" t="s">
        <v>280</v>
      </c>
      <c r="B24" s="205">
        <v>134</v>
      </c>
      <c r="C24" s="206">
        <v>20.440677966101696</v>
      </c>
      <c r="D24" s="206">
        <v>54.938322033898295</v>
      </c>
      <c r="E24" s="206">
        <v>58.621000000000016</v>
      </c>
      <c r="F24" s="609"/>
      <c r="G24" s="609"/>
    </row>
    <row r="25" spans="1:13" x14ac:dyDescent="0.2">
      <c r="A25" s="194" t="s">
        <v>540</v>
      </c>
      <c r="B25" s="205">
        <v>194.45666666666665</v>
      </c>
      <c r="C25" s="206">
        <v>33.748677685950412</v>
      </c>
      <c r="D25" s="206">
        <v>79.710188980716225</v>
      </c>
      <c r="E25" s="206">
        <v>80.997800000000012</v>
      </c>
      <c r="F25" s="609"/>
      <c r="G25" s="609"/>
    </row>
    <row r="26" spans="1:13" x14ac:dyDescent="0.2">
      <c r="A26" s="3" t="s">
        <v>281</v>
      </c>
      <c r="B26" s="205">
        <v>141.17032291017313</v>
      </c>
      <c r="C26" s="206">
        <v>26.397702657999858</v>
      </c>
      <c r="D26" s="206">
        <v>41.628970465011207</v>
      </c>
      <c r="E26" s="206">
        <v>73.143649787162062</v>
      </c>
      <c r="F26" s="609"/>
      <c r="G26" s="609"/>
    </row>
    <row r="27" spans="1:13" x14ac:dyDescent="0.2">
      <c r="A27" s="194" t="s">
        <v>236</v>
      </c>
      <c r="B27" s="205">
        <v>169.62666666666667</v>
      </c>
      <c r="C27" s="206">
        <v>31.718807588075883</v>
      </c>
      <c r="D27" s="206">
        <v>63.435959078590763</v>
      </c>
      <c r="E27" s="206">
        <v>74.471900000000019</v>
      </c>
      <c r="F27" s="609"/>
      <c r="G27" s="609"/>
    </row>
    <row r="28" spans="1:13" x14ac:dyDescent="0.2">
      <c r="A28" s="194" t="s">
        <v>542</v>
      </c>
      <c r="B28" s="203">
        <v>140.79930794522767</v>
      </c>
      <c r="C28" s="92">
        <v>24.436243527684141</v>
      </c>
      <c r="D28" s="92">
        <v>50.739207300329255</v>
      </c>
      <c r="E28" s="92">
        <v>65.623857117214271</v>
      </c>
      <c r="F28" s="609"/>
      <c r="G28" s="609"/>
    </row>
    <row r="29" spans="1:13" x14ac:dyDescent="0.2">
      <c r="A29" s="3" t="s">
        <v>282</v>
      </c>
      <c r="B29" s="205">
        <v>141.97229227768415</v>
      </c>
      <c r="C29" s="206">
        <v>22.667844985512598</v>
      </c>
      <c r="D29" s="206">
        <v>47.890988248727922</v>
      </c>
      <c r="E29" s="206">
        <v>71.413459043443623</v>
      </c>
      <c r="F29" s="609"/>
      <c r="G29" s="609"/>
    </row>
    <row r="30" spans="1:13" x14ac:dyDescent="0.2">
      <c r="A30" s="3" t="s">
        <v>237</v>
      </c>
      <c r="B30" s="203">
        <v>148.89407919327161</v>
      </c>
      <c r="C30" s="92">
        <v>29.778815838654321</v>
      </c>
      <c r="D30" s="92">
        <v>49.326545203546075</v>
      </c>
      <c r="E30" s="92">
        <v>69.788718151071208</v>
      </c>
      <c r="F30" s="609"/>
      <c r="G30" s="609"/>
    </row>
    <row r="31" spans="1:13" x14ac:dyDescent="0.2">
      <c r="A31" s="641" t="s">
        <v>283</v>
      </c>
      <c r="B31" s="642">
        <v>163.94904520530653</v>
      </c>
      <c r="C31" s="642">
        <v>29.237413417623145</v>
      </c>
      <c r="D31" s="642">
        <v>62.644217189312286</v>
      </c>
      <c r="E31" s="642">
        <v>72.067414598371101</v>
      </c>
      <c r="F31" s="609"/>
      <c r="G31" s="609"/>
    </row>
    <row r="32" spans="1:13" x14ac:dyDescent="0.2">
      <c r="A32" s="640" t="s">
        <v>284</v>
      </c>
      <c r="B32" s="639">
        <v>168.99151562662999</v>
      </c>
      <c r="C32" s="639">
        <v>29.674520056448632</v>
      </c>
      <c r="D32" s="639">
        <v>67.585834356099397</v>
      </c>
      <c r="E32" s="639">
        <v>71.731161214081965</v>
      </c>
      <c r="F32" s="609"/>
      <c r="G32" s="609"/>
      <c r="M32" s="610"/>
    </row>
    <row r="33" spans="1:13" x14ac:dyDescent="0.2">
      <c r="A33" s="638" t="s">
        <v>285</v>
      </c>
      <c r="B33" s="643">
        <v>18.223711516630004</v>
      </c>
      <c r="C33" s="643">
        <v>3.5082069464486345</v>
      </c>
      <c r="D33" s="643">
        <v>20.174520296099409</v>
      </c>
      <c r="E33" s="643">
        <v>-5.4590157259180359</v>
      </c>
      <c r="F33" s="609"/>
      <c r="G33" s="609"/>
      <c r="M33" s="610"/>
    </row>
    <row r="34" spans="1:13" x14ac:dyDescent="0.2">
      <c r="A34" s="80"/>
      <c r="B34" s="3"/>
      <c r="C34" s="3"/>
      <c r="D34" s="3"/>
      <c r="E34" s="55" t="s">
        <v>565</v>
      </c>
    </row>
    <row r="35" spans="1:13" s="1" customFormat="1" ht="14.25" customHeight="1" x14ac:dyDescent="0.2">
      <c r="A35" s="808" t="s">
        <v>647</v>
      </c>
      <c r="B35" s="808"/>
      <c r="C35" s="808"/>
      <c r="D35" s="808"/>
      <c r="E35" s="808"/>
    </row>
    <row r="36" spans="1:13" s="1" customFormat="1" x14ac:dyDescent="0.2">
      <c r="A36" s="808"/>
      <c r="B36" s="808"/>
      <c r="C36" s="808"/>
      <c r="D36" s="808"/>
      <c r="E36" s="808"/>
    </row>
    <row r="37" spans="1:13" s="1" customFormat="1" x14ac:dyDescent="0.2">
      <c r="A37" s="808"/>
      <c r="B37" s="808"/>
      <c r="C37" s="808"/>
      <c r="D37" s="808"/>
      <c r="E37" s="80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7" t="s">
        <v>640</v>
      </c>
      <c r="B1" s="767"/>
      <c r="C1" s="767"/>
      <c r="D1" s="3"/>
      <c r="E1" s="3"/>
    </row>
    <row r="2" spans="1:36" x14ac:dyDescent="0.2">
      <c r="A2" s="768"/>
      <c r="B2" s="767"/>
      <c r="C2" s="767"/>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141.00066701666668</v>
      </c>
      <c r="C4" s="711">
        <v>24.471190143388434</v>
      </c>
      <c r="D4" s="711">
        <v>38.042314049944927</v>
      </c>
      <c r="E4" s="711">
        <v>78.487162823333321</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157.94999999999999</v>
      </c>
      <c r="C5" s="92">
        <v>30.57096774193548</v>
      </c>
      <c r="D5" s="92">
        <v>52.886832258064501</v>
      </c>
      <c r="E5" s="92">
        <v>74.492200000000011</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152.60999999999999</v>
      </c>
      <c r="C6" s="92">
        <v>25.434999999999999</v>
      </c>
      <c r="D6" s="92">
        <v>51.912899999999993</v>
      </c>
      <c r="E6" s="92">
        <v>75.26209999999999</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165.99893333333335</v>
      </c>
      <c r="C7" s="92">
        <v>28.809732231404961</v>
      </c>
      <c r="D7" s="92">
        <v>60.016101101928385</v>
      </c>
      <c r="E7" s="92">
        <v>77.173100000000005</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124.19606640079083</v>
      </c>
      <c r="C8" s="92">
        <v>20.699344400131807</v>
      </c>
      <c r="D8" s="92">
        <v>33.029956482712393</v>
      </c>
      <c r="E8" s="92">
        <v>70.466765517946627</v>
      </c>
      <c r="G8" s="609"/>
    </row>
    <row r="9" spans="1:36" x14ac:dyDescent="0.2">
      <c r="A9" s="202" t="s">
        <v>269</v>
      </c>
      <c r="B9" s="203">
        <v>144.92743333333334</v>
      </c>
      <c r="C9" s="92">
        <v>23.139674229691881</v>
      </c>
      <c r="D9" s="92">
        <v>41.069925770308132</v>
      </c>
      <c r="E9" s="92">
        <v>80.717833333333331</v>
      </c>
      <c r="G9" s="609"/>
    </row>
    <row r="10" spans="1:36" x14ac:dyDescent="0.2">
      <c r="A10" s="202" t="s">
        <v>270</v>
      </c>
      <c r="B10" s="203">
        <v>151.74333333333334</v>
      </c>
      <c r="C10" s="92">
        <v>30.348666666666666</v>
      </c>
      <c r="D10" s="92">
        <v>40.613000000000007</v>
      </c>
      <c r="E10" s="92">
        <v>80.781666666666666</v>
      </c>
      <c r="G10" s="609"/>
    </row>
    <row r="11" spans="1:36" x14ac:dyDescent="0.2">
      <c r="A11" s="202" t="s">
        <v>271</v>
      </c>
      <c r="B11" s="203">
        <v>165.36510598339981</v>
      </c>
      <c r="C11" s="92">
        <v>33.07302119667996</v>
      </c>
      <c r="D11" s="92">
        <v>47.665401308174381</v>
      </c>
      <c r="E11" s="92">
        <v>84.626683478545473</v>
      </c>
      <c r="G11" s="609"/>
    </row>
    <row r="12" spans="1:36" x14ac:dyDescent="0.2">
      <c r="A12" s="202" t="s">
        <v>272</v>
      </c>
      <c r="B12" s="203">
        <v>142.95999999999998</v>
      </c>
      <c r="C12" s="92">
        <v>23.826666666666668</v>
      </c>
      <c r="D12" s="92">
        <v>40.765033333333321</v>
      </c>
      <c r="E12" s="92">
        <v>78.368299999999991</v>
      </c>
      <c r="G12" s="609"/>
    </row>
    <row r="13" spans="1:36" x14ac:dyDescent="0.2">
      <c r="A13" s="202" t="s">
        <v>273</v>
      </c>
      <c r="B13" s="203">
        <v>154.08493333333331</v>
      </c>
      <c r="C13" s="92">
        <v>27.785807650273217</v>
      </c>
      <c r="D13" s="92">
        <v>57.163925683060086</v>
      </c>
      <c r="E13" s="92">
        <v>69.135200000000012</v>
      </c>
      <c r="G13" s="609"/>
    </row>
    <row r="14" spans="1:36" x14ac:dyDescent="0.2">
      <c r="A14" s="202" t="s">
        <v>205</v>
      </c>
      <c r="B14" s="203">
        <v>147.20999999999998</v>
      </c>
      <c r="C14" s="92">
        <v>24.534999999999997</v>
      </c>
      <c r="D14" s="92">
        <v>37.200099999999992</v>
      </c>
      <c r="E14" s="92">
        <v>85.474899999999991</v>
      </c>
      <c r="G14" s="609"/>
    </row>
    <row r="15" spans="1:36" x14ac:dyDescent="0.2">
      <c r="A15" s="202" t="s">
        <v>274</v>
      </c>
      <c r="B15" s="203">
        <v>168.67333333333335</v>
      </c>
      <c r="C15" s="92">
        <v>32.646451612903228</v>
      </c>
      <c r="D15" s="92">
        <v>51.051815053763455</v>
      </c>
      <c r="E15" s="92">
        <v>84.975066666666663</v>
      </c>
      <c r="G15" s="609"/>
    </row>
    <row r="16" spans="1:36" x14ac:dyDescent="0.2">
      <c r="A16" s="202" t="s">
        <v>234</v>
      </c>
      <c r="B16" s="204">
        <v>161.86580000000001</v>
      </c>
      <c r="C16" s="195">
        <v>26.97763333333334</v>
      </c>
      <c r="D16" s="195">
        <v>60.889933333333332</v>
      </c>
      <c r="E16" s="195">
        <v>73.998233333333332</v>
      </c>
      <c r="G16" s="609"/>
    </row>
    <row r="17" spans="1:11" x14ac:dyDescent="0.2">
      <c r="A17" s="202" t="s">
        <v>235</v>
      </c>
      <c r="B17" s="203">
        <v>155.06666666666666</v>
      </c>
      <c r="C17" s="92">
        <v>30.012903225806454</v>
      </c>
      <c r="D17" s="92">
        <v>42.432830107526868</v>
      </c>
      <c r="E17" s="92">
        <v>82.62093333333334</v>
      </c>
      <c r="G17" s="609"/>
    </row>
    <row r="18" spans="1:11" x14ac:dyDescent="0.2">
      <c r="A18" s="202" t="s">
        <v>275</v>
      </c>
      <c r="B18" s="203">
        <v>151.35833422846551</v>
      </c>
      <c r="C18" s="92">
        <v>32.178543497390308</v>
      </c>
      <c r="D18" s="92">
        <v>35.786156115659168</v>
      </c>
      <c r="E18" s="92">
        <v>83.393634615416033</v>
      </c>
      <c r="G18" s="609"/>
    </row>
    <row r="19" spans="1:11" x14ac:dyDescent="0.2">
      <c r="A19" s="3" t="s">
        <v>276</v>
      </c>
      <c r="B19" s="203">
        <v>166.755</v>
      </c>
      <c r="C19" s="92">
        <v>31.181829268292685</v>
      </c>
      <c r="D19" s="92">
        <v>61.567937398373971</v>
      </c>
      <c r="E19" s="92">
        <v>74.005233333333337</v>
      </c>
      <c r="G19" s="609"/>
    </row>
    <row r="20" spans="1:11" x14ac:dyDescent="0.2">
      <c r="A20" s="3" t="s">
        <v>206</v>
      </c>
      <c r="B20" s="203">
        <v>163.70463333333333</v>
      </c>
      <c r="C20" s="92">
        <v>29.520507650273228</v>
      </c>
      <c r="D20" s="92">
        <v>61.740059016393445</v>
      </c>
      <c r="E20" s="92">
        <v>72.444066666666657</v>
      </c>
      <c r="G20" s="609"/>
    </row>
    <row r="21" spans="1:11" x14ac:dyDescent="0.2">
      <c r="A21" s="3" t="s">
        <v>277</v>
      </c>
      <c r="B21" s="203">
        <v>147.84366666666662</v>
      </c>
      <c r="C21" s="92">
        <v>25.658818181818173</v>
      </c>
      <c r="D21" s="92">
        <v>49.019948484848442</v>
      </c>
      <c r="E21" s="92">
        <v>73.164900000000003</v>
      </c>
      <c r="G21" s="609"/>
    </row>
    <row r="22" spans="1:11" x14ac:dyDescent="0.2">
      <c r="A22" s="194" t="s">
        <v>278</v>
      </c>
      <c r="B22" s="203">
        <v>137.01169999999999</v>
      </c>
      <c r="C22" s="92">
        <v>23.778890082644626</v>
      </c>
      <c r="D22" s="92">
        <v>40.999809917355378</v>
      </c>
      <c r="E22" s="92">
        <v>72.23299999999999</v>
      </c>
      <c r="G22" s="609"/>
    </row>
    <row r="23" spans="1:11" x14ac:dyDescent="0.2">
      <c r="A23" s="194" t="s">
        <v>279</v>
      </c>
      <c r="B23" s="205">
        <v>143.18</v>
      </c>
      <c r="C23" s="206">
        <v>20.803931623931629</v>
      </c>
      <c r="D23" s="206">
        <v>44.086001709401714</v>
      </c>
      <c r="E23" s="206">
        <v>78.290066666666661</v>
      </c>
      <c r="G23" s="609"/>
    </row>
    <row r="24" spans="1:11" x14ac:dyDescent="0.2">
      <c r="A24" s="194" t="s">
        <v>280</v>
      </c>
      <c r="B24" s="205">
        <v>121</v>
      </c>
      <c r="C24" s="206">
        <v>18.457627118644066</v>
      </c>
      <c r="D24" s="206">
        <v>47.240372881355938</v>
      </c>
      <c r="E24" s="206">
        <v>55.302</v>
      </c>
      <c r="G24" s="609"/>
    </row>
    <row r="25" spans="1:11" x14ac:dyDescent="0.2">
      <c r="A25" s="194" t="s">
        <v>540</v>
      </c>
      <c r="B25" s="205">
        <v>170.64000000000001</v>
      </c>
      <c r="C25" s="206">
        <v>29.615206611570251</v>
      </c>
      <c r="D25" s="206">
        <v>52.424993388429762</v>
      </c>
      <c r="E25" s="206">
        <v>88.599800000000002</v>
      </c>
      <c r="G25" s="609"/>
    </row>
    <row r="26" spans="1:11" x14ac:dyDescent="0.2">
      <c r="A26" s="3" t="s">
        <v>281</v>
      </c>
      <c r="B26" s="205">
        <v>142.34387231363246</v>
      </c>
      <c r="C26" s="206">
        <v>26.617146855394687</v>
      </c>
      <c r="D26" s="206">
        <v>38.339507758784812</v>
      </c>
      <c r="E26" s="206">
        <v>77.387217699452961</v>
      </c>
      <c r="G26" s="609"/>
    </row>
    <row r="27" spans="1:11" x14ac:dyDescent="0.2">
      <c r="A27" s="194" t="s">
        <v>236</v>
      </c>
      <c r="B27" s="205">
        <v>157.78</v>
      </c>
      <c r="C27" s="206">
        <v>29.503577235772358</v>
      </c>
      <c r="D27" s="206">
        <v>50.399789430894316</v>
      </c>
      <c r="E27" s="206">
        <v>77.876633333333331</v>
      </c>
      <c r="G27" s="609"/>
    </row>
    <row r="28" spans="1:11" x14ac:dyDescent="0.2">
      <c r="A28" s="194" t="s">
        <v>542</v>
      </c>
      <c r="B28" s="203">
        <v>135.84281015091113</v>
      </c>
      <c r="C28" s="92">
        <v>23.576024902224248</v>
      </c>
      <c r="D28" s="92">
        <v>39.318930197942919</v>
      </c>
      <c r="E28" s="92">
        <v>72.947855050743968</v>
      </c>
      <c r="G28" s="609"/>
    </row>
    <row r="29" spans="1:11" x14ac:dyDescent="0.2">
      <c r="A29" s="3" t="s">
        <v>282</v>
      </c>
      <c r="B29" s="205">
        <v>144.20384889871423</v>
      </c>
      <c r="C29" s="206">
        <v>23.024143941811516</v>
      </c>
      <c r="D29" s="206">
        <v>43.891657901476407</v>
      </c>
      <c r="E29" s="206">
        <v>77.288047055426304</v>
      </c>
      <c r="G29" s="609"/>
    </row>
    <row r="30" spans="1:11" x14ac:dyDescent="0.2">
      <c r="A30" s="3" t="s">
        <v>237</v>
      </c>
      <c r="B30" s="203">
        <v>152.97621210330129</v>
      </c>
      <c r="C30" s="92">
        <v>30.595242420660259</v>
      </c>
      <c r="D30" s="92">
        <v>36.213113396368698</v>
      </c>
      <c r="E30" s="92">
        <v>86.16785628627234</v>
      </c>
      <c r="G30" s="609"/>
    </row>
    <row r="31" spans="1:11" x14ac:dyDescent="0.2">
      <c r="A31" s="641" t="s">
        <v>283</v>
      </c>
      <c r="B31" s="642">
        <v>154.03386605622174</v>
      </c>
      <c r="C31" s="642">
        <v>27.469216527372481</v>
      </c>
      <c r="D31" s="642">
        <v>50.271720285924332</v>
      </c>
      <c r="E31" s="642">
        <v>76.292929242924927</v>
      </c>
      <c r="G31" s="609"/>
    </row>
    <row r="32" spans="1:11" x14ac:dyDescent="0.2">
      <c r="A32" s="640" t="s">
        <v>284</v>
      </c>
      <c r="B32" s="639">
        <v>156.54160325674334</v>
      </c>
      <c r="C32" s="639">
        <v>27.488344182758727</v>
      </c>
      <c r="D32" s="639">
        <v>53.262147929372162</v>
      </c>
      <c r="E32" s="639">
        <v>75.791111144612458</v>
      </c>
      <c r="G32" s="609"/>
      <c r="H32" s="610"/>
      <c r="I32" s="610"/>
      <c r="J32" s="610"/>
      <c r="K32" s="610"/>
    </row>
    <row r="33" spans="1:11" x14ac:dyDescent="0.2">
      <c r="A33" s="638" t="s">
        <v>285</v>
      </c>
      <c r="B33" s="643">
        <v>15.540936240076661</v>
      </c>
      <c r="C33" s="643">
        <v>3.0171540393702934</v>
      </c>
      <c r="D33" s="643">
        <v>15.219833879427235</v>
      </c>
      <c r="E33" s="643">
        <v>-2.6960516787208633</v>
      </c>
      <c r="G33" s="609"/>
      <c r="H33" s="610"/>
      <c r="I33" s="610"/>
      <c r="J33" s="610"/>
      <c r="K33" s="610"/>
    </row>
    <row r="34" spans="1:11" x14ac:dyDescent="0.2">
      <c r="A34" s="80"/>
      <c r="B34" s="3"/>
      <c r="C34" s="3"/>
      <c r="D34" s="3"/>
      <c r="E34" s="55" t="s">
        <v>565</v>
      </c>
    </row>
    <row r="35" spans="1:11" s="1" customFormat="1" x14ac:dyDescent="0.2">
      <c r="A35" s="808" t="s">
        <v>647</v>
      </c>
      <c r="B35" s="808"/>
      <c r="C35" s="808"/>
      <c r="D35" s="808"/>
      <c r="E35" s="808"/>
    </row>
    <row r="36" spans="1:11" s="1" customFormat="1" x14ac:dyDescent="0.2">
      <c r="A36" s="808"/>
      <c r="B36" s="808"/>
      <c r="C36" s="808"/>
      <c r="D36" s="808"/>
      <c r="E36" s="808"/>
    </row>
    <row r="37" spans="1:11" s="1" customFormat="1" x14ac:dyDescent="0.2">
      <c r="A37" s="808"/>
      <c r="B37" s="808"/>
      <c r="C37" s="808"/>
      <c r="D37" s="808"/>
      <c r="E37" s="80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7" t="s">
        <v>35</v>
      </c>
      <c r="B1" s="767"/>
      <c r="C1" s="767"/>
    </row>
    <row r="2" spans="1:3" x14ac:dyDescent="0.2">
      <c r="A2" s="767"/>
      <c r="B2" s="767"/>
      <c r="C2" s="767"/>
    </row>
    <row r="3" spans="1:3" x14ac:dyDescent="0.2">
      <c r="A3" s="54"/>
      <c r="B3" s="3"/>
      <c r="C3" s="55" t="s">
        <v>256</v>
      </c>
    </row>
    <row r="4" spans="1:3" x14ac:dyDescent="0.2">
      <c r="A4" s="57"/>
      <c r="B4" s="201" t="s">
        <v>261</v>
      </c>
      <c r="C4" s="201" t="s">
        <v>264</v>
      </c>
    </row>
    <row r="5" spans="1:3" x14ac:dyDescent="0.2">
      <c r="A5" s="666" t="s">
        <v>265</v>
      </c>
      <c r="B5" s="667">
        <v>92.278433333333325</v>
      </c>
      <c r="C5" s="668">
        <v>66.343033333333338</v>
      </c>
    </row>
    <row r="6" spans="1:3" x14ac:dyDescent="0.2">
      <c r="A6" s="202" t="s">
        <v>266</v>
      </c>
      <c r="B6" s="461">
        <v>101.34866666666667</v>
      </c>
      <c r="C6" s="462">
        <v>66.969066666666663</v>
      </c>
    </row>
    <row r="7" spans="1:3" x14ac:dyDescent="0.2">
      <c r="A7" s="202" t="s">
        <v>267</v>
      </c>
      <c r="B7" s="461">
        <v>108.48110000000001</v>
      </c>
      <c r="C7" s="462">
        <v>67.622600000000006</v>
      </c>
    </row>
    <row r="8" spans="1:3" x14ac:dyDescent="0.2">
      <c r="A8" s="202" t="s">
        <v>233</v>
      </c>
      <c r="B8" s="461">
        <v>82.159666666666666</v>
      </c>
      <c r="C8" s="462">
        <v>66.174400000000006</v>
      </c>
    </row>
    <row r="9" spans="1:3" x14ac:dyDescent="0.2">
      <c r="A9" s="202" t="s">
        <v>268</v>
      </c>
      <c r="B9" s="461">
        <v>0</v>
      </c>
      <c r="C9" s="462">
        <v>0</v>
      </c>
    </row>
    <row r="10" spans="1:3" x14ac:dyDescent="0.2">
      <c r="A10" s="202" t="s">
        <v>269</v>
      </c>
      <c r="B10" s="461">
        <v>100.79076666666667</v>
      </c>
      <c r="C10" s="462">
        <v>76.228133333333318</v>
      </c>
    </row>
    <row r="11" spans="1:3" x14ac:dyDescent="0.2">
      <c r="A11" s="202" t="s">
        <v>270</v>
      </c>
      <c r="B11" s="461">
        <v>87.166666666666657</v>
      </c>
      <c r="C11" s="462">
        <v>64.119333333333344</v>
      </c>
    </row>
    <row r="12" spans="1:3" x14ac:dyDescent="0.2">
      <c r="A12" s="202" t="s">
        <v>271</v>
      </c>
      <c r="B12" s="461">
        <v>174.10712783229388</v>
      </c>
      <c r="C12" s="462">
        <v>99.088550895397219</v>
      </c>
    </row>
    <row r="13" spans="1:3" x14ac:dyDescent="0.2">
      <c r="A13" s="202" t="s">
        <v>272</v>
      </c>
      <c r="B13" s="461">
        <v>0</v>
      </c>
      <c r="C13" s="462">
        <v>0</v>
      </c>
    </row>
    <row r="14" spans="1:3" x14ac:dyDescent="0.2">
      <c r="A14" s="202" t="s">
        <v>273</v>
      </c>
      <c r="B14" s="461">
        <v>115.94923333333334</v>
      </c>
      <c r="C14" s="462">
        <v>64.232366666666664</v>
      </c>
    </row>
    <row r="15" spans="1:3" x14ac:dyDescent="0.2">
      <c r="A15" s="202" t="s">
        <v>205</v>
      </c>
      <c r="B15" s="461">
        <v>107.71333333333334</v>
      </c>
      <c r="C15" s="462">
        <v>83.961233333333325</v>
      </c>
    </row>
    <row r="16" spans="1:3" x14ac:dyDescent="0.2">
      <c r="A16" s="202" t="s">
        <v>274</v>
      </c>
      <c r="B16" s="461">
        <v>137.47666666666666</v>
      </c>
      <c r="C16" s="462">
        <v>83.288566666666668</v>
      </c>
    </row>
    <row r="17" spans="1:3" x14ac:dyDescent="0.2">
      <c r="A17" s="202" t="s">
        <v>234</v>
      </c>
      <c r="B17" s="461">
        <v>115.16199999999999</v>
      </c>
      <c r="C17" s="462">
        <v>80.348266666666674</v>
      </c>
    </row>
    <row r="18" spans="1:3" x14ac:dyDescent="0.2">
      <c r="A18" s="202" t="s">
        <v>235</v>
      </c>
      <c r="B18" s="461">
        <v>118.53666666666666</v>
      </c>
      <c r="C18" s="462">
        <v>66.357033333333334</v>
      </c>
    </row>
    <row r="19" spans="1:3" x14ac:dyDescent="0.2">
      <c r="A19" s="202" t="s">
        <v>275</v>
      </c>
      <c r="B19" s="461">
        <v>151.35833422846551</v>
      </c>
      <c r="C19" s="462">
        <v>83.393634615416033</v>
      </c>
    </row>
    <row r="20" spans="1:3" x14ac:dyDescent="0.2">
      <c r="A20" s="202" t="s">
        <v>276</v>
      </c>
      <c r="B20" s="461">
        <v>96.80083333333333</v>
      </c>
      <c r="C20" s="462">
        <v>63.370066666666673</v>
      </c>
    </row>
    <row r="21" spans="1:3" x14ac:dyDescent="0.2">
      <c r="A21" s="202" t="s">
        <v>206</v>
      </c>
      <c r="B21" s="461">
        <v>141.85446666666664</v>
      </c>
      <c r="C21" s="462">
        <v>75.953033333333337</v>
      </c>
    </row>
    <row r="22" spans="1:3" x14ac:dyDescent="0.2">
      <c r="A22" s="202" t="s">
        <v>277</v>
      </c>
      <c r="B22" s="461">
        <v>102.19673333333336</v>
      </c>
      <c r="C22" s="462">
        <v>71.14906666666667</v>
      </c>
    </row>
    <row r="23" spans="1:3" x14ac:dyDescent="0.2">
      <c r="A23" s="202" t="s">
        <v>278</v>
      </c>
      <c r="B23" s="461">
        <v>85.428733333333327</v>
      </c>
      <c r="C23" s="462">
        <v>68.488066666666654</v>
      </c>
    </row>
    <row r="24" spans="1:3" x14ac:dyDescent="0.2">
      <c r="A24" s="202" t="s">
        <v>279</v>
      </c>
      <c r="B24" s="461">
        <v>87.643333333333331</v>
      </c>
      <c r="C24" s="462">
        <v>66.507266666666666</v>
      </c>
    </row>
    <row r="25" spans="1:3" x14ac:dyDescent="0.2">
      <c r="A25" s="202" t="s">
        <v>280</v>
      </c>
      <c r="B25" s="461">
        <v>100</v>
      </c>
      <c r="C25" s="462">
        <v>61.537000000000013</v>
      </c>
    </row>
    <row r="26" spans="1:3" x14ac:dyDescent="0.2">
      <c r="A26" s="202" t="s">
        <v>540</v>
      </c>
      <c r="B26" s="461">
        <v>0</v>
      </c>
      <c r="C26" s="462">
        <v>0</v>
      </c>
    </row>
    <row r="27" spans="1:3" x14ac:dyDescent="0.2">
      <c r="A27" s="202" t="s">
        <v>281</v>
      </c>
      <c r="B27" s="461">
        <v>101.56777642048517</v>
      </c>
      <c r="C27" s="462">
        <v>77.224038436636206</v>
      </c>
    </row>
    <row r="28" spans="1:3" x14ac:dyDescent="0.2">
      <c r="A28" s="202" t="s">
        <v>236</v>
      </c>
      <c r="B28" s="461">
        <v>158.51</v>
      </c>
      <c r="C28" s="462">
        <v>75.823933333333329</v>
      </c>
    </row>
    <row r="29" spans="1:3" x14ac:dyDescent="0.2">
      <c r="A29" s="202" t="s">
        <v>542</v>
      </c>
      <c r="B29" s="461">
        <v>88.071599275648552</v>
      </c>
      <c r="C29" s="462">
        <v>63.807058857556378</v>
      </c>
    </row>
    <row r="30" spans="1:3" x14ac:dyDescent="0.2">
      <c r="A30" s="202" t="s">
        <v>282</v>
      </c>
      <c r="B30" s="461">
        <v>88.805450791058334</v>
      </c>
      <c r="C30" s="462">
        <v>72.571576527362751</v>
      </c>
    </row>
    <row r="31" spans="1:3" x14ac:dyDescent="0.2">
      <c r="A31" s="202" t="s">
        <v>237</v>
      </c>
      <c r="B31" s="461">
        <v>119.97018744665327</v>
      </c>
      <c r="C31" s="462">
        <v>59.763036560953935</v>
      </c>
    </row>
    <row r="32" spans="1:3" x14ac:dyDescent="0.2">
      <c r="A32" s="641" t="s">
        <v>283</v>
      </c>
      <c r="B32" s="645">
        <v>105.72568934188999</v>
      </c>
      <c r="C32" s="645">
        <v>72.446266588276259</v>
      </c>
    </row>
    <row r="33" spans="1:5" x14ac:dyDescent="0.2">
      <c r="A33" s="640" t="s">
        <v>284</v>
      </c>
      <c r="B33" s="644">
        <v>104.69090050019172</v>
      </c>
      <c r="C33" s="644">
        <v>72.110613893661025</v>
      </c>
    </row>
    <row r="34" spans="1:5" x14ac:dyDescent="0.2">
      <c r="A34" s="638" t="s">
        <v>285</v>
      </c>
      <c r="B34" s="654">
        <v>12.412467166858391</v>
      </c>
      <c r="C34" s="654">
        <v>5.7675805603276871</v>
      </c>
    </row>
    <row r="35" spans="1:5" x14ac:dyDescent="0.2">
      <c r="A35" s="80"/>
      <c r="B35" s="3"/>
      <c r="C35" s="55" t="s">
        <v>510</v>
      </c>
    </row>
    <row r="36" spans="1:5" x14ac:dyDescent="0.2">
      <c r="A36" s="80" t="s">
        <v>480</v>
      </c>
      <c r="B36" s="80"/>
      <c r="C36" s="80"/>
    </row>
    <row r="37" spans="1:5" s="1" customFormat="1" x14ac:dyDescent="0.2">
      <c r="A37" s="808"/>
      <c r="B37" s="808"/>
      <c r="C37" s="808"/>
      <c r="D37" s="808"/>
      <c r="E37" s="808"/>
    </row>
    <row r="38" spans="1:5" s="1" customFormat="1" x14ac:dyDescent="0.2">
      <c r="A38" s="808"/>
      <c r="B38" s="808"/>
      <c r="C38" s="808"/>
      <c r="D38" s="808"/>
      <c r="E38" s="808"/>
    </row>
    <row r="39" spans="1:5" s="1" customFormat="1" x14ac:dyDescent="0.2">
      <c r="A39" s="808"/>
      <c r="B39" s="808"/>
      <c r="C39" s="808"/>
      <c r="D39" s="808"/>
      <c r="E39" s="80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2023</v>
      </c>
      <c r="C3" s="145">
        <v>2024</v>
      </c>
      <c r="D3" s="145" t="s">
        <v>505</v>
      </c>
      <c r="E3" s="145" t="s">
        <v>505</v>
      </c>
      <c r="F3" s="145" t="s">
        <v>505</v>
      </c>
      <c r="G3" s="145" t="s">
        <v>505</v>
      </c>
      <c r="H3" s="145" t="s">
        <v>505</v>
      </c>
      <c r="I3" s="145" t="s">
        <v>505</v>
      </c>
      <c r="J3" s="145" t="s">
        <v>505</v>
      </c>
      <c r="K3" s="145" t="s">
        <v>505</v>
      </c>
      <c r="L3" s="145" t="s">
        <v>505</v>
      </c>
      <c r="M3" s="145" t="s">
        <v>505</v>
      </c>
    </row>
    <row r="4" spans="1:13" x14ac:dyDescent="0.2">
      <c r="A4" s="439"/>
      <c r="B4" s="536">
        <v>45261</v>
      </c>
      <c r="C4" s="536">
        <v>45292</v>
      </c>
      <c r="D4" s="536">
        <v>45323</v>
      </c>
      <c r="E4" s="536">
        <v>45352</v>
      </c>
      <c r="F4" s="536">
        <v>45383</v>
      </c>
      <c r="G4" s="536">
        <v>45413</v>
      </c>
      <c r="H4" s="536">
        <v>45444</v>
      </c>
      <c r="I4" s="536">
        <v>45474</v>
      </c>
      <c r="J4" s="536">
        <v>45505</v>
      </c>
      <c r="K4" s="536">
        <v>45536</v>
      </c>
      <c r="L4" s="536">
        <v>45566</v>
      </c>
      <c r="M4" s="536">
        <v>45597</v>
      </c>
    </row>
    <row r="5" spans="1:13" x14ac:dyDescent="0.2">
      <c r="A5" s="537" t="s">
        <v>287</v>
      </c>
      <c r="B5" s="538">
        <v>77.688947368421054</v>
      </c>
      <c r="C5" s="538">
        <v>80.12409090909091</v>
      </c>
      <c r="D5" s="538">
        <v>83.478095238095221</v>
      </c>
      <c r="E5" s="538">
        <v>85.408500000000004</v>
      </c>
      <c r="F5" s="538">
        <v>89.938095238095229</v>
      </c>
      <c r="G5" s="538">
        <v>81.746190476190492</v>
      </c>
      <c r="H5" s="538">
        <v>82.246000000000009</v>
      </c>
      <c r="I5" s="538">
        <v>85.153043478260869</v>
      </c>
      <c r="J5" s="538">
        <v>80.355238095238079</v>
      </c>
      <c r="K5" s="538">
        <v>74.016666666666666</v>
      </c>
      <c r="L5" s="538">
        <v>75.632608695652166</v>
      </c>
      <c r="M5" s="538">
        <v>74.345238095238102</v>
      </c>
    </row>
    <row r="6" spans="1:13" x14ac:dyDescent="0.2">
      <c r="A6" s="539" t="s">
        <v>288</v>
      </c>
      <c r="B6" s="538">
        <v>71.900000000000006</v>
      </c>
      <c r="C6" s="538">
        <v>74.152380952380966</v>
      </c>
      <c r="D6" s="538">
        <v>77.248999999999995</v>
      </c>
      <c r="E6" s="538">
        <v>81.278000000000006</v>
      </c>
      <c r="F6" s="538">
        <v>85.347272727272724</v>
      </c>
      <c r="G6" s="538">
        <v>80.024545454545489</v>
      </c>
      <c r="H6" s="538">
        <v>79.767368421052609</v>
      </c>
      <c r="I6" s="538">
        <v>81.800454545454542</v>
      </c>
      <c r="J6" s="538">
        <v>76.683181818181822</v>
      </c>
      <c r="K6" s="538">
        <v>70.236000000000004</v>
      </c>
      <c r="L6" s="538">
        <v>72.164347826086953</v>
      </c>
      <c r="M6" s="538">
        <v>69.987000000000009</v>
      </c>
    </row>
    <row r="7" spans="1:13" x14ac:dyDescent="0.2">
      <c r="A7" s="540" t="s">
        <v>289</v>
      </c>
      <c r="B7" s="541">
        <v>1.0903052631578947</v>
      </c>
      <c r="C7" s="541">
        <v>1.0905136363636365</v>
      </c>
      <c r="D7" s="541">
        <v>1.0794714285714286</v>
      </c>
      <c r="E7" s="541">
        <v>1.0872199999999999</v>
      </c>
      <c r="F7" s="541">
        <v>1.0727761904761905</v>
      </c>
      <c r="G7" s="541">
        <v>1.0812227272727271</v>
      </c>
      <c r="H7" s="541">
        <v>1.0759000000000001</v>
      </c>
      <c r="I7" s="541">
        <v>1.0844086956521737</v>
      </c>
      <c r="J7" s="541">
        <v>1.1012181818181814</v>
      </c>
      <c r="K7" s="541">
        <v>1.1105999999999998</v>
      </c>
      <c r="L7" s="541">
        <v>1.0904347826086958</v>
      </c>
      <c r="M7" s="541">
        <v>1.0630142857142857</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2023</v>
      </c>
      <c r="C3" s="145">
        <v>2024</v>
      </c>
      <c r="D3" s="145" t="s">
        <v>505</v>
      </c>
      <c r="E3" s="145" t="s">
        <v>505</v>
      </c>
      <c r="F3" s="145" t="s">
        <v>505</v>
      </c>
      <c r="G3" s="145" t="s">
        <v>505</v>
      </c>
      <c r="H3" s="145" t="s">
        <v>505</v>
      </c>
      <c r="I3" s="145" t="s">
        <v>505</v>
      </c>
      <c r="J3" s="145" t="s">
        <v>505</v>
      </c>
      <c r="K3" s="145" t="s">
        <v>505</v>
      </c>
      <c r="L3" s="145" t="s">
        <v>505</v>
      </c>
      <c r="M3" s="145" t="s">
        <v>505</v>
      </c>
    </row>
    <row r="4" spans="1:13" x14ac:dyDescent="0.2">
      <c r="A4" s="439"/>
      <c r="B4" s="536">
        <v>45261</v>
      </c>
      <c r="C4" s="536">
        <v>45292</v>
      </c>
      <c r="D4" s="536">
        <v>45323</v>
      </c>
      <c r="E4" s="536">
        <v>45352</v>
      </c>
      <c r="F4" s="536">
        <v>45383</v>
      </c>
      <c r="G4" s="536">
        <v>45413</v>
      </c>
      <c r="H4" s="536">
        <v>45444</v>
      </c>
      <c r="I4" s="536">
        <v>45474</v>
      </c>
      <c r="J4" s="536">
        <v>45505</v>
      </c>
      <c r="K4" s="536">
        <v>45536</v>
      </c>
      <c r="L4" s="536">
        <v>45566</v>
      </c>
      <c r="M4" s="536">
        <v>45597</v>
      </c>
    </row>
    <row r="5" spans="1:13" x14ac:dyDescent="0.2">
      <c r="A5" s="484" t="s">
        <v>291</v>
      </c>
      <c r="B5" s="395"/>
      <c r="C5" s="395"/>
      <c r="D5" s="395"/>
      <c r="E5" s="395"/>
      <c r="F5" s="395"/>
      <c r="G5" s="395"/>
      <c r="H5" s="395"/>
      <c r="I5" s="395"/>
      <c r="J5" s="395"/>
      <c r="K5" s="395"/>
      <c r="L5" s="395"/>
      <c r="M5" s="395"/>
    </row>
    <row r="6" spans="1:13" x14ac:dyDescent="0.2">
      <c r="A6" s="544" t="s">
        <v>292</v>
      </c>
      <c r="B6" s="394">
        <v>82.944761904761918</v>
      </c>
      <c r="C6" s="394">
        <v>81.853478260869565</v>
      </c>
      <c r="D6" s="394">
        <v>82.4647619047619</v>
      </c>
      <c r="E6" s="394">
        <v>85.329047619047628</v>
      </c>
      <c r="F6" s="394">
        <v>89.192727272727282</v>
      </c>
      <c r="G6" s="394">
        <v>83.605652173913043</v>
      </c>
      <c r="H6" s="394">
        <v>84.632500000000022</v>
      </c>
      <c r="I6" s="394">
        <v>87.233913043478282</v>
      </c>
      <c r="J6" s="394">
        <v>82.981818181818184</v>
      </c>
      <c r="K6" s="394">
        <v>75.045238095238091</v>
      </c>
      <c r="L6" s="394">
        <v>75.723478260869584</v>
      </c>
      <c r="M6" s="394">
        <v>73.05523809523811</v>
      </c>
    </row>
    <row r="7" spans="1:13" x14ac:dyDescent="0.2">
      <c r="A7" s="544" t="s">
        <v>293</v>
      </c>
      <c r="B7" s="394">
        <v>77.540499999999994</v>
      </c>
      <c r="C7" s="394">
        <v>79.738181818181815</v>
      </c>
      <c r="D7" s="394">
        <v>82.785499999999999</v>
      </c>
      <c r="E7" s="394">
        <v>86.469500000000011</v>
      </c>
      <c r="F7" s="394">
        <v>90.96238095238094</v>
      </c>
      <c r="G7" s="394">
        <v>84.523333333333341</v>
      </c>
      <c r="H7" s="394">
        <v>84.105263157894726</v>
      </c>
      <c r="I7" s="394">
        <v>85.281304347826079</v>
      </c>
      <c r="J7" s="394">
        <v>80.162380952380943</v>
      </c>
      <c r="K7" s="394">
        <v>73.895238095238099</v>
      </c>
      <c r="L7" s="394">
        <v>76.25272727272727</v>
      </c>
      <c r="M7" s="394">
        <v>74.100476190476186</v>
      </c>
    </row>
    <row r="8" spans="1:13" x14ac:dyDescent="0.2">
      <c r="A8" s="544" t="s">
        <v>546</v>
      </c>
      <c r="B8" s="394">
        <v>81.192380952380944</v>
      </c>
      <c r="C8" s="394">
        <v>80.103478260869565</v>
      </c>
      <c r="D8" s="394">
        <v>80.855238095238093</v>
      </c>
      <c r="E8" s="394">
        <v>83.676666666666648</v>
      </c>
      <c r="F8" s="394">
        <v>87.63818181818182</v>
      </c>
      <c r="G8" s="394">
        <v>82.146956521739142</v>
      </c>
      <c r="H8" s="394">
        <v>83.182500000000005</v>
      </c>
      <c r="I8" s="394">
        <v>85.783913043478265</v>
      </c>
      <c r="J8" s="394">
        <v>81.484090909090909</v>
      </c>
      <c r="K8" s="394">
        <v>73.588095238095221</v>
      </c>
      <c r="L8" s="394">
        <v>74.377826086956517</v>
      </c>
      <c r="M8" s="394">
        <v>72.333809523809506</v>
      </c>
    </row>
    <row r="9" spans="1:13" x14ac:dyDescent="0.2">
      <c r="A9" s="544" t="s">
        <v>547</v>
      </c>
      <c r="B9" s="394">
        <v>78.942380952380944</v>
      </c>
      <c r="C9" s="394">
        <v>77.853478260869565</v>
      </c>
      <c r="D9" s="394">
        <v>79.057619047619056</v>
      </c>
      <c r="E9" s="394">
        <v>81.926666666666648</v>
      </c>
      <c r="F9" s="394">
        <v>85.88818181818182</v>
      </c>
      <c r="G9" s="394">
        <v>80.396956521739142</v>
      </c>
      <c r="H9" s="394">
        <v>81.337500000000006</v>
      </c>
      <c r="I9" s="394">
        <v>83.933913043478256</v>
      </c>
      <c r="J9" s="394">
        <v>79.681818181818159</v>
      </c>
      <c r="K9" s="394">
        <v>71.788095238095252</v>
      </c>
      <c r="L9" s="394">
        <v>72.577826086956534</v>
      </c>
      <c r="M9" s="394">
        <v>70.533809523809524</v>
      </c>
    </row>
    <row r="10" spans="1:13" x14ac:dyDescent="0.2">
      <c r="A10" s="545" t="s">
        <v>295</v>
      </c>
      <c r="B10" s="446">
        <v>78.71684210526314</v>
      </c>
      <c r="C10" s="446">
        <v>80.971363636363634</v>
      </c>
      <c r="D10" s="446">
        <v>84.329047619047628</v>
      </c>
      <c r="E10" s="446">
        <v>86.256999999999977</v>
      </c>
      <c r="F10" s="446">
        <v>90.78619047619047</v>
      </c>
      <c r="G10" s="446">
        <v>82.597619047619048</v>
      </c>
      <c r="H10" s="446">
        <v>83.095499999999987</v>
      </c>
      <c r="I10" s="446">
        <v>86.003478260869542</v>
      </c>
      <c r="J10" s="446">
        <v>81.203333333333319</v>
      </c>
      <c r="K10" s="446">
        <v>74.866190476190482</v>
      </c>
      <c r="L10" s="446">
        <v>76.481739130434789</v>
      </c>
      <c r="M10" s="446">
        <v>75.196190476190466</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78.416842105263143</v>
      </c>
      <c r="C12" s="394">
        <v>80.671363636363637</v>
      </c>
      <c r="D12" s="394">
        <v>84.029047619047603</v>
      </c>
      <c r="E12" s="394">
        <v>85.957000000000022</v>
      </c>
      <c r="F12" s="394">
        <v>90.486190476190473</v>
      </c>
      <c r="G12" s="394">
        <v>82.297619047619051</v>
      </c>
      <c r="H12" s="394">
        <v>82.795499999999976</v>
      </c>
      <c r="I12" s="394">
        <v>85.703478260869574</v>
      </c>
      <c r="J12" s="394">
        <v>80.903333333333322</v>
      </c>
      <c r="K12" s="394">
        <v>74.566190476190485</v>
      </c>
      <c r="L12" s="394">
        <v>76.181739130434792</v>
      </c>
      <c r="M12" s="394">
        <v>74.896190476190469</v>
      </c>
    </row>
    <row r="13" spans="1:13" x14ac:dyDescent="0.2">
      <c r="A13" s="544" t="s">
        <v>297</v>
      </c>
      <c r="B13" s="394">
        <v>77.907619047619036</v>
      </c>
      <c r="C13" s="394">
        <v>79.470434782608677</v>
      </c>
      <c r="D13" s="394">
        <v>83.466190476190448</v>
      </c>
      <c r="E13" s="394">
        <v>85.351904761904763</v>
      </c>
      <c r="F13" s="394">
        <v>89.360000000000014</v>
      </c>
      <c r="G13" s="394">
        <v>81.153913043478255</v>
      </c>
      <c r="H13" s="394">
        <v>80.995999999999995</v>
      </c>
      <c r="I13" s="394">
        <v>84.13130434782606</v>
      </c>
      <c r="J13" s="394">
        <v>79.818181818181799</v>
      </c>
      <c r="K13" s="394">
        <v>73.045238095238091</v>
      </c>
      <c r="L13" s="394">
        <v>74.256521739130434</v>
      </c>
      <c r="M13" s="394">
        <v>72.161904761904779</v>
      </c>
    </row>
    <row r="14" spans="1:13" x14ac:dyDescent="0.2">
      <c r="A14" s="544" t="s">
        <v>298</v>
      </c>
      <c r="B14" s="394">
        <v>79.119473684210547</v>
      </c>
      <c r="C14" s="394">
        <v>82.178181818181798</v>
      </c>
      <c r="D14" s="394">
        <v>86.079047619047628</v>
      </c>
      <c r="E14" s="394">
        <v>88.801999999999992</v>
      </c>
      <c r="F14" s="394">
        <v>93.117142857142866</v>
      </c>
      <c r="G14" s="394">
        <v>84.007142857142853</v>
      </c>
      <c r="H14" s="394">
        <v>83.635499999999993</v>
      </c>
      <c r="I14" s="394">
        <v>87.27739130434783</v>
      </c>
      <c r="J14" s="394">
        <v>82.881904761904764</v>
      </c>
      <c r="K14" s="394">
        <v>76.047142857142873</v>
      </c>
      <c r="L14" s="394">
        <v>76.694782608695647</v>
      </c>
      <c r="M14" s="394">
        <v>75.436666666666653</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59.86684210526316</v>
      </c>
      <c r="C16" s="394">
        <v>64.446363636363657</v>
      </c>
      <c r="D16" s="394">
        <v>73.21380952380953</v>
      </c>
      <c r="E16" s="394">
        <v>76.591500000000011</v>
      </c>
      <c r="F16" s="394">
        <v>81.245238095238093</v>
      </c>
      <c r="G16" s="394">
        <v>73.217142857142861</v>
      </c>
      <c r="H16" s="394">
        <v>74.822499999999977</v>
      </c>
      <c r="I16" s="394">
        <v>78.833913043478262</v>
      </c>
      <c r="J16" s="394">
        <v>74.233333333333348</v>
      </c>
      <c r="K16" s="394">
        <v>68.620952380952403</v>
      </c>
      <c r="L16" s="394">
        <v>69.061739130434759</v>
      </c>
      <c r="M16" s="394">
        <v>67.758095238095251</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71.900000000000006</v>
      </c>
      <c r="C18" s="394">
        <v>74.152380952380966</v>
      </c>
      <c r="D18" s="394">
        <v>77.248999999999995</v>
      </c>
      <c r="E18" s="394">
        <v>81.278000000000006</v>
      </c>
      <c r="F18" s="394">
        <v>85.347272727272724</v>
      </c>
      <c r="G18" s="394">
        <v>80.024545454545489</v>
      </c>
      <c r="H18" s="394">
        <v>79.767368421052609</v>
      </c>
      <c r="I18" s="394">
        <v>81.800454545454542</v>
      </c>
      <c r="J18" s="394">
        <v>76.683181818181822</v>
      </c>
      <c r="K18" s="394">
        <v>70.236000000000004</v>
      </c>
      <c r="L18" s="394">
        <v>72.164347826086953</v>
      </c>
      <c r="M18" s="394">
        <v>69.987000000000009</v>
      </c>
    </row>
    <row r="19" spans="1:13" x14ac:dyDescent="0.2">
      <c r="A19" s="545" t="s">
        <v>302</v>
      </c>
      <c r="B19" s="446">
        <v>69.134285714285724</v>
      </c>
      <c r="C19" s="446">
        <v>68.72347826086957</v>
      </c>
      <c r="D19" s="446">
        <v>70.791428571428582</v>
      </c>
      <c r="E19" s="446">
        <v>74.138095238095218</v>
      </c>
      <c r="F19" s="446">
        <v>78.702727272727259</v>
      </c>
      <c r="G19" s="446">
        <v>73.554782608695646</v>
      </c>
      <c r="H19" s="446">
        <v>74.212000000000003</v>
      </c>
      <c r="I19" s="446">
        <v>74.760000000000005</v>
      </c>
      <c r="J19" s="446">
        <v>70.445909090909083</v>
      </c>
      <c r="K19" s="446">
        <v>63.910952380952388</v>
      </c>
      <c r="L19" s="446">
        <v>66.305652173913046</v>
      </c>
      <c r="M19" s="446">
        <v>64.202380952380935</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80.043157894736851</v>
      </c>
      <c r="C21" s="394">
        <v>82.748636363636379</v>
      </c>
      <c r="D21" s="394">
        <v>86.61238095238096</v>
      </c>
      <c r="E21" s="394">
        <v>88.098499999999987</v>
      </c>
      <c r="F21" s="394">
        <v>91.625238095238089</v>
      </c>
      <c r="G21" s="394">
        <v>83.364285714285714</v>
      </c>
      <c r="H21" s="394">
        <v>83.505499999999984</v>
      </c>
      <c r="I21" s="394">
        <v>87.940434782608691</v>
      </c>
      <c r="J21" s="394">
        <v>83.339047619047619</v>
      </c>
      <c r="K21" s="394">
        <v>76.431904761904775</v>
      </c>
      <c r="L21" s="394">
        <v>76.883043478260873</v>
      </c>
      <c r="M21" s="394">
        <v>75.677142857142869</v>
      </c>
    </row>
    <row r="22" spans="1:13" x14ac:dyDescent="0.2">
      <c r="A22" s="544" t="s">
        <v>305</v>
      </c>
      <c r="B22" s="397">
        <v>78.660526315789468</v>
      </c>
      <c r="C22" s="397">
        <v>81.166818181818172</v>
      </c>
      <c r="D22" s="397">
        <v>85.502380952380946</v>
      </c>
      <c r="E22" s="397">
        <v>86.37299999999999</v>
      </c>
      <c r="F22" s="397">
        <v>90.544285714285721</v>
      </c>
      <c r="G22" s="397">
        <v>81.105238095238093</v>
      </c>
      <c r="H22" s="397">
        <v>82.039999999999992</v>
      </c>
      <c r="I22" s="397">
        <v>86.25826086956522</v>
      </c>
      <c r="J22" s="397">
        <v>82.01761904761905</v>
      </c>
      <c r="K22" s="397">
        <v>75.466666666666669</v>
      </c>
      <c r="L22" s="397">
        <v>76.095217391304345</v>
      </c>
      <c r="M22" s="397">
        <v>75.260476190476197</v>
      </c>
    </row>
    <row r="23" spans="1:13" x14ac:dyDescent="0.2">
      <c r="A23" s="545" t="s">
        <v>306</v>
      </c>
      <c r="B23" s="446">
        <v>80.466842105263154</v>
      </c>
      <c r="C23" s="446">
        <v>82.721363636363634</v>
      </c>
      <c r="D23" s="446">
        <v>85.921904761904756</v>
      </c>
      <c r="E23" s="446">
        <v>86.356999999999985</v>
      </c>
      <c r="F23" s="446">
        <v>90.782857142857139</v>
      </c>
      <c r="G23" s="446">
        <v>82.89761904761906</v>
      </c>
      <c r="H23" s="446">
        <v>83.482999999999976</v>
      </c>
      <c r="I23" s="446">
        <v>86.631739130434795</v>
      </c>
      <c r="J23" s="446">
        <v>81.950952380952359</v>
      </c>
      <c r="K23" s="446">
        <v>75.926190476190484</v>
      </c>
      <c r="L23" s="446">
        <v>76.514347826086961</v>
      </c>
      <c r="M23" s="446">
        <v>75.264761904761912</v>
      </c>
    </row>
    <row r="24" spans="1:13" s="612" customFormat="1" x14ac:dyDescent="0.2">
      <c r="A24" s="546" t="s">
        <v>307</v>
      </c>
      <c r="B24" s="547">
        <v>79.281428571428549</v>
      </c>
      <c r="C24" s="547">
        <v>79.973043478260863</v>
      </c>
      <c r="D24" s="547">
        <v>81.22904761904762</v>
      </c>
      <c r="E24" s="547">
        <v>84.211428571428584</v>
      </c>
      <c r="F24" s="547">
        <v>89.119090909090914</v>
      </c>
      <c r="G24" s="547">
        <v>83.595217391304345</v>
      </c>
      <c r="H24" s="547">
        <v>83.253</v>
      </c>
      <c r="I24" s="547">
        <v>84.426086956521758</v>
      </c>
      <c r="J24" s="547">
        <v>78.3690909090909</v>
      </c>
      <c r="K24" s="547">
        <v>73.59476190476191</v>
      </c>
      <c r="L24" s="547">
        <v>74.499565217391321</v>
      </c>
      <c r="M24" s="547">
        <v>72.97571428571429</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2023</v>
      </c>
      <c r="D3" s="145">
        <v>2024</v>
      </c>
      <c r="E3" s="145" t="s">
        <v>505</v>
      </c>
      <c r="F3" s="145" t="s">
        <v>505</v>
      </c>
      <c r="G3" s="145" t="s">
        <v>505</v>
      </c>
      <c r="H3" s="145" t="s">
        <v>505</v>
      </c>
      <c r="I3" s="145" t="s">
        <v>505</v>
      </c>
      <c r="J3" s="145" t="s">
        <v>505</v>
      </c>
      <c r="K3" s="145" t="s">
        <v>505</v>
      </c>
      <c r="L3" s="145" t="s">
        <v>505</v>
      </c>
      <c r="M3" s="145" t="s">
        <v>505</v>
      </c>
      <c r="N3" s="145" t="s">
        <v>505</v>
      </c>
    </row>
    <row r="4" spans="1:14" ht="14.1" customHeight="1" x14ac:dyDescent="0.2">
      <c r="C4" s="536">
        <v>45261</v>
      </c>
      <c r="D4" s="536">
        <v>45292</v>
      </c>
      <c r="E4" s="536">
        <v>45323</v>
      </c>
      <c r="F4" s="536">
        <v>45352</v>
      </c>
      <c r="G4" s="536">
        <v>45383</v>
      </c>
      <c r="H4" s="536">
        <v>45413</v>
      </c>
      <c r="I4" s="536">
        <v>45444</v>
      </c>
      <c r="J4" s="536">
        <v>45474</v>
      </c>
      <c r="K4" s="536">
        <v>45505</v>
      </c>
      <c r="L4" s="536">
        <v>45536</v>
      </c>
      <c r="M4" s="536">
        <v>45566</v>
      </c>
      <c r="N4" s="536">
        <v>45597</v>
      </c>
    </row>
    <row r="5" spans="1:14" ht="14.1" customHeight="1" x14ac:dyDescent="0.2">
      <c r="A5" s="811" t="s">
        <v>481</v>
      </c>
      <c r="B5" s="552" t="s">
        <v>309</v>
      </c>
      <c r="C5" s="548">
        <v>745.58333333333337</v>
      </c>
      <c r="D5" s="548">
        <v>768.41869565217382</v>
      </c>
      <c r="E5" s="548">
        <v>832.95238095238096</v>
      </c>
      <c r="F5" s="548">
        <v>884.33952380952383</v>
      </c>
      <c r="G5" s="548">
        <v>930.96045454545458</v>
      </c>
      <c r="H5" s="548">
        <v>854.50565217391295</v>
      </c>
      <c r="I5" s="548">
        <v>814.125</v>
      </c>
      <c r="J5" s="548">
        <v>829.195652173913</v>
      </c>
      <c r="K5" s="548">
        <v>772.60227272727275</v>
      </c>
      <c r="L5" s="548">
        <v>691.83952380952383</v>
      </c>
      <c r="M5" s="548">
        <v>725.945652173913</v>
      </c>
      <c r="N5" s="548">
        <v>691.27380952380952</v>
      </c>
    </row>
    <row r="6" spans="1:14" ht="14.1" customHeight="1" x14ac:dyDescent="0.2">
      <c r="A6" s="812"/>
      <c r="B6" s="553" t="s">
        <v>310</v>
      </c>
      <c r="C6" s="549">
        <v>758.86842105263156</v>
      </c>
      <c r="D6" s="549">
        <v>790.72727272727275</v>
      </c>
      <c r="E6" s="549">
        <v>825.42857142857144</v>
      </c>
      <c r="F6" s="549">
        <v>864.75</v>
      </c>
      <c r="G6" s="549">
        <v>940.51190476190482</v>
      </c>
      <c r="H6" s="549">
        <v>851.20238095238096</v>
      </c>
      <c r="I6" s="549">
        <v>811.0625</v>
      </c>
      <c r="J6" s="549">
        <v>822.79347826086962</v>
      </c>
      <c r="K6" s="549">
        <v>772.20238095238096</v>
      </c>
      <c r="L6" s="549">
        <v>692.38095238095241</v>
      </c>
      <c r="M6" s="549">
        <v>712.89130434782612</v>
      </c>
      <c r="N6" s="549">
        <v>676.20238095238096</v>
      </c>
    </row>
    <row r="7" spans="1:14" ht="14.1" customHeight="1" x14ac:dyDescent="0.2">
      <c r="A7" s="811" t="s">
        <v>513</v>
      </c>
      <c r="B7" s="552" t="s">
        <v>309</v>
      </c>
      <c r="C7" s="550">
        <v>809.92105263157896</v>
      </c>
      <c r="D7" s="550">
        <v>858.76136363636363</v>
      </c>
      <c r="E7" s="550">
        <v>861.15476190476193</v>
      </c>
      <c r="F7" s="550">
        <v>823.73749999999995</v>
      </c>
      <c r="G7" s="550">
        <v>815.96428571428567</v>
      </c>
      <c r="H7" s="550">
        <v>773.25</v>
      </c>
      <c r="I7" s="550">
        <v>789.11249999999995</v>
      </c>
      <c r="J7" s="550">
        <v>794.43478260869563</v>
      </c>
      <c r="K7" s="550">
        <v>735.89285714285711</v>
      </c>
      <c r="L7" s="550">
        <v>682.10714285714289</v>
      </c>
      <c r="M7" s="550">
        <v>701.66304347826087</v>
      </c>
      <c r="N7" s="550">
        <v>708.61904761904759</v>
      </c>
    </row>
    <row r="8" spans="1:14" ht="14.1" customHeight="1" x14ac:dyDescent="0.2">
      <c r="A8" s="812"/>
      <c r="B8" s="553" t="s">
        <v>310</v>
      </c>
      <c r="C8" s="549">
        <v>831.40789473684208</v>
      </c>
      <c r="D8" s="549">
        <v>872.2045454545455</v>
      </c>
      <c r="E8" s="549">
        <v>888.86904761904759</v>
      </c>
      <c r="F8" s="549">
        <v>850.8</v>
      </c>
      <c r="G8" s="549">
        <v>843.96428571428567</v>
      </c>
      <c r="H8" s="549">
        <v>786.10714285714289</v>
      </c>
      <c r="I8" s="549">
        <v>798.875</v>
      </c>
      <c r="J8" s="549">
        <v>803.77173913043475</v>
      </c>
      <c r="K8" s="549">
        <v>744.40476190476193</v>
      </c>
      <c r="L8" s="549">
        <v>685.73809523809518</v>
      </c>
      <c r="M8" s="549">
        <v>711.83695652173913</v>
      </c>
      <c r="N8" s="549">
        <v>713.08333333333337</v>
      </c>
    </row>
    <row r="9" spans="1:14" ht="14.1" customHeight="1" x14ac:dyDescent="0.2">
      <c r="A9" s="811" t="s">
        <v>482</v>
      </c>
      <c r="B9" s="552" t="s">
        <v>309</v>
      </c>
      <c r="C9" s="548">
        <v>761.91666666666663</v>
      </c>
      <c r="D9" s="548">
        <v>794.89130434782612</v>
      </c>
      <c r="E9" s="548">
        <v>850.92857142857144</v>
      </c>
      <c r="F9" s="548">
        <v>816.27380952380952</v>
      </c>
      <c r="G9" s="548">
        <v>799.60227272727275</v>
      </c>
      <c r="H9" s="548">
        <v>739.45652173913038</v>
      </c>
      <c r="I9" s="548">
        <v>761.47500000000002</v>
      </c>
      <c r="J9" s="548">
        <v>766.21739130434787</v>
      </c>
      <c r="K9" s="548">
        <v>704.68181818181813</v>
      </c>
      <c r="L9" s="548">
        <v>661.41714285714284</v>
      </c>
      <c r="M9" s="548">
        <v>676.79347826086962</v>
      </c>
      <c r="N9" s="548">
        <v>679.10714285714289</v>
      </c>
    </row>
    <row r="10" spans="1:14" ht="14.1" customHeight="1" x14ac:dyDescent="0.2">
      <c r="A10" s="812"/>
      <c r="B10" s="553" t="s">
        <v>310</v>
      </c>
      <c r="C10" s="549">
        <v>795.96052631578948</v>
      </c>
      <c r="D10" s="549">
        <v>815.77272727272725</v>
      </c>
      <c r="E10" s="549">
        <v>877</v>
      </c>
      <c r="F10" s="549">
        <v>848.0625</v>
      </c>
      <c r="G10" s="549">
        <v>826.72619047619048</v>
      </c>
      <c r="H10" s="549">
        <v>766.47619047619048</v>
      </c>
      <c r="I10" s="549">
        <v>772.55649999999991</v>
      </c>
      <c r="J10" s="549">
        <v>777.54347826086962</v>
      </c>
      <c r="K10" s="549">
        <v>720.08952380952383</v>
      </c>
      <c r="L10" s="549">
        <v>669.12476190476195</v>
      </c>
      <c r="M10" s="549">
        <v>685.45913043478254</v>
      </c>
      <c r="N10" s="549">
        <v>688.60714285714289</v>
      </c>
    </row>
    <row r="11" spans="1:14" ht="14.1" customHeight="1" x14ac:dyDescent="0.2">
      <c r="A11" s="809" t="s">
        <v>311</v>
      </c>
      <c r="B11" s="552" t="s">
        <v>309</v>
      </c>
      <c r="C11" s="548">
        <v>474.07142857142856</v>
      </c>
      <c r="D11" s="548">
        <v>478.57608695652175</v>
      </c>
      <c r="E11" s="548">
        <v>478.01190476190476</v>
      </c>
      <c r="F11" s="548">
        <v>519.79761904761904</v>
      </c>
      <c r="G11" s="548">
        <v>515.44909090909084</v>
      </c>
      <c r="H11" s="548">
        <v>466.58695652173913</v>
      </c>
      <c r="I11" s="548">
        <v>494.67500000000001</v>
      </c>
      <c r="J11" s="548">
        <v>509.42391304347825</v>
      </c>
      <c r="K11" s="548">
        <v>505.57954545454544</v>
      </c>
      <c r="L11" s="548">
        <v>465.41666666666669</v>
      </c>
      <c r="M11" s="548">
        <v>473.4621739130435</v>
      </c>
      <c r="N11" s="548">
        <v>471.42952380952374</v>
      </c>
    </row>
    <row r="12" spans="1:14" ht="14.1" customHeight="1" x14ac:dyDescent="0.2">
      <c r="A12" s="810"/>
      <c r="B12" s="553" t="s">
        <v>310</v>
      </c>
      <c r="C12" s="549">
        <v>450.25</v>
      </c>
      <c r="D12" s="549">
        <v>462.39772727272725</v>
      </c>
      <c r="E12" s="549">
        <v>463.60714285714283</v>
      </c>
      <c r="F12" s="549">
        <v>498.16250000000002</v>
      </c>
      <c r="G12" s="549">
        <v>506.65476190476193</v>
      </c>
      <c r="H12" s="549">
        <v>472.57142857142856</v>
      </c>
      <c r="I12" s="549">
        <v>474.48750000000001</v>
      </c>
      <c r="J12" s="549">
        <v>487.63043478260869</v>
      </c>
      <c r="K12" s="549">
        <v>461.40476190476193</v>
      </c>
      <c r="L12" s="549">
        <v>445.04761904761904</v>
      </c>
      <c r="M12" s="549">
        <v>465.0978260869565</v>
      </c>
      <c r="N12" s="549">
        <v>473.53571428571428</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1">
        <f>INDICE!A3</f>
        <v>45597</v>
      </c>
      <c r="C3" s="779">
        <v>41671</v>
      </c>
      <c r="D3" s="779" t="s">
        <v>115</v>
      </c>
      <c r="E3" s="779"/>
      <c r="F3" s="779" t="s">
        <v>116</v>
      </c>
      <c r="G3" s="779"/>
      <c r="H3" s="779"/>
    </row>
    <row r="4" spans="1:8" ht="25.5" x14ac:dyDescent="0.2">
      <c r="A4" s="66"/>
      <c r="B4" s="184" t="s">
        <v>54</v>
      </c>
      <c r="C4" s="185" t="s">
        <v>445</v>
      </c>
      <c r="D4" s="184" t="s">
        <v>54</v>
      </c>
      <c r="E4" s="185" t="s">
        <v>445</v>
      </c>
      <c r="F4" s="184" t="s">
        <v>54</v>
      </c>
      <c r="G4" s="186" t="s">
        <v>445</v>
      </c>
      <c r="H4" s="185" t="s">
        <v>106</v>
      </c>
    </row>
    <row r="5" spans="1:8" x14ac:dyDescent="0.2">
      <c r="A5" s="3" t="s">
        <v>313</v>
      </c>
      <c r="B5" s="300">
        <v>20063.131000000001</v>
      </c>
      <c r="C5" s="72">
        <v>7.4613167495228723</v>
      </c>
      <c r="D5" s="71">
        <v>200433.94</v>
      </c>
      <c r="E5" s="329">
        <v>2.4897813412274328</v>
      </c>
      <c r="F5" s="71">
        <v>222132.93299999999</v>
      </c>
      <c r="G5" s="329">
        <v>3.9880118895962533</v>
      </c>
      <c r="H5" s="303">
        <v>72.836287903220281</v>
      </c>
    </row>
    <row r="6" spans="1:8" x14ac:dyDescent="0.2">
      <c r="A6" s="3" t="s">
        <v>314</v>
      </c>
      <c r="B6" s="301">
        <v>8444.9590000000007</v>
      </c>
      <c r="C6" s="187">
        <v>36.800280178701392</v>
      </c>
      <c r="D6" s="58">
        <v>65644.896999999997</v>
      </c>
      <c r="E6" s="59">
        <v>-26.923006918875323</v>
      </c>
      <c r="F6" s="58">
        <v>72385.201000000001</v>
      </c>
      <c r="G6" s="59">
        <v>-26.5789260305299</v>
      </c>
      <c r="H6" s="304">
        <v>23.734748687482863</v>
      </c>
    </row>
    <row r="7" spans="1:8" x14ac:dyDescent="0.2">
      <c r="A7" s="3" t="s">
        <v>315</v>
      </c>
      <c r="B7" s="340">
        <v>952.49099999999999</v>
      </c>
      <c r="C7" s="187">
        <v>15.775661720375735</v>
      </c>
      <c r="D7" s="95">
        <v>9674.9349999999995</v>
      </c>
      <c r="E7" s="73">
        <v>11.566908075630304</v>
      </c>
      <c r="F7" s="95">
        <v>10457.503000000001</v>
      </c>
      <c r="G7" s="187">
        <v>12.248867717041698</v>
      </c>
      <c r="H7" s="441">
        <v>3.4289634092968551</v>
      </c>
    </row>
    <row r="8" spans="1:8" x14ac:dyDescent="0.2">
      <c r="A8" s="209" t="s">
        <v>186</v>
      </c>
      <c r="B8" s="210">
        <v>29460.580999999998</v>
      </c>
      <c r="C8" s="211">
        <v>14.784452413568253</v>
      </c>
      <c r="D8" s="210">
        <v>275753.772</v>
      </c>
      <c r="E8" s="211">
        <v>-6.2273929281526836</v>
      </c>
      <c r="F8" s="210">
        <v>304975.63699999999</v>
      </c>
      <c r="G8" s="211">
        <v>-5.1455154328740482</v>
      </c>
      <c r="H8" s="212">
        <v>100</v>
      </c>
    </row>
    <row r="9" spans="1:8" x14ac:dyDescent="0.2">
      <c r="A9" s="213" t="s">
        <v>587</v>
      </c>
      <c r="B9" s="302">
        <v>5042.42</v>
      </c>
      <c r="C9" s="75">
        <v>19.219956921723792</v>
      </c>
      <c r="D9" s="74">
        <v>51817.131000000001</v>
      </c>
      <c r="E9" s="75">
        <v>-7.5059226172982036</v>
      </c>
      <c r="F9" s="74">
        <v>56358.474999999999</v>
      </c>
      <c r="G9" s="189">
        <v>-4.6721113963244454</v>
      </c>
      <c r="H9" s="498">
        <v>18.479664655967255</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1" priority="7" operator="equal">
      <formula>0</formula>
    </cfRule>
    <cfRule type="cellIs" dxfId="90" priority="8" operator="between">
      <formula>-0.5</formula>
      <formula>0.5</formula>
    </cfRule>
  </conditionalFormatting>
  <conditionalFormatting sqref="E7">
    <cfRule type="cellIs" dxfId="89" priority="1" operator="between">
      <formula>-0.5</formula>
      <formula>0.5</formula>
    </cfRule>
    <cfRule type="cellIs" dxfId="88" priority="2" operator="between">
      <formula>0</formula>
      <formula>0.49</formula>
    </cfRule>
  </conditionalFormatting>
  <conditionalFormatting sqref="G5">
    <cfRule type="cellIs" dxfId="87" priority="5" operator="equal">
      <formula>0</formula>
    </cfRule>
    <cfRule type="cellIs" dxfId="8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613</v>
      </c>
      <c r="B1" s="53"/>
      <c r="C1" s="53"/>
      <c r="D1" s="6"/>
      <c r="E1" s="6"/>
      <c r="F1" s="6"/>
      <c r="G1" s="6"/>
      <c r="H1" s="3"/>
    </row>
    <row r="2" spans="1:8" x14ac:dyDescent="0.2">
      <c r="A2" s="54"/>
      <c r="B2" s="54"/>
      <c r="C2" s="54"/>
      <c r="D2" s="65"/>
      <c r="E2" s="65"/>
      <c r="F2" s="65"/>
      <c r="G2" s="108"/>
      <c r="H2" s="55" t="s">
        <v>463</v>
      </c>
    </row>
    <row r="3" spans="1:8" ht="14.1" customHeight="1" x14ac:dyDescent="0.2">
      <c r="A3" s="56"/>
      <c r="B3" s="781">
        <f>INDICE!A3</f>
        <v>45597</v>
      </c>
      <c r="C3" s="781">
        <v>41671</v>
      </c>
      <c r="D3" s="779" t="s">
        <v>115</v>
      </c>
      <c r="E3" s="779"/>
      <c r="F3" s="779" t="s">
        <v>116</v>
      </c>
      <c r="G3" s="779"/>
      <c r="H3" s="183"/>
    </row>
    <row r="4" spans="1:8" ht="25.5" x14ac:dyDescent="0.2">
      <c r="A4" s="66"/>
      <c r="B4" s="184" t="s">
        <v>54</v>
      </c>
      <c r="C4" s="185" t="s">
        <v>445</v>
      </c>
      <c r="D4" s="184" t="s">
        <v>54</v>
      </c>
      <c r="E4" s="185" t="s">
        <v>445</v>
      </c>
      <c r="F4" s="184" t="s">
        <v>54</v>
      </c>
      <c r="G4" s="186" t="s">
        <v>445</v>
      </c>
      <c r="H4" s="185" t="s">
        <v>106</v>
      </c>
    </row>
    <row r="5" spans="1:8" x14ac:dyDescent="0.2">
      <c r="A5" s="3" t="s">
        <v>615</v>
      </c>
      <c r="B5" s="300">
        <v>13779.717000000001</v>
      </c>
      <c r="C5" s="72">
        <v>25.256125859358296</v>
      </c>
      <c r="D5" s="71">
        <v>124150.72100000001</v>
      </c>
      <c r="E5" s="72">
        <v>-13.010289172929685</v>
      </c>
      <c r="F5" s="71">
        <v>136111.799</v>
      </c>
      <c r="G5" s="59">
        <v>-11.82300930636203</v>
      </c>
      <c r="H5" s="303">
        <v>44.630384360833389</v>
      </c>
    </row>
    <row r="6" spans="1:8" x14ac:dyDescent="0.2">
      <c r="A6" s="3" t="s">
        <v>614</v>
      </c>
      <c r="B6" s="301">
        <v>8647.7620000000006</v>
      </c>
      <c r="C6" s="187">
        <v>7.9292893931219144</v>
      </c>
      <c r="D6" s="58">
        <v>88106.145999999993</v>
      </c>
      <c r="E6" s="59">
        <v>-4.1891268225632459</v>
      </c>
      <c r="F6" s="58">
        <v>95685.183999999994</v>
      </c>
      <c r="G6" s="59">
        <v>-2.3172566471149105</v>
      </c>
      <c r="H6" s="304">
        <v>31.374697645110583</v>
      </c>
    </row>
    <row r="7" spans="1:8" x14ac:dyDescent="0.2">
      <c r="A7" s="3" t="s">
        <v>616</v>
      </c>
      <c r="B7" s="340">
        <v>6080.6109999999999</v>
      </c>
      <c r="C7" s="187">
        <v>4.3051930875934925</v>
      </c>
      <c r="D7" s="95">
        <v>53821.97</v>
      </c>
      <c r="E7" s="187">
        <v>6.1214788163096943</v>
      </c>
      <c r="F7" s="95">
        <v>62721.150999999998</v>
      </c>
      <c r="G7" s="187">
        <v>4.7342030131403776</v>
      </c>
      <c r="H7" s="441">
        <v>20.565954584759176</v>
      </c>
    </row>
    <row r="8" spans="1:8" x14ac:dyDescent="0.2">
      <c r="A8" s="683" t="s">
        <v>317</v>
      </c>
      <c r="B8" s="340">
        <v>952.49099999999999</v>
      </c>
      <c r="C8" s="187">
        <v>15.775661720375735</v>
      </c>
      <c r="D8" s="95">
        <v>9674.9349999999995</v>
      </c>
      <c r="E8" s="73">
        <v>11.566908075630304</v>
      </c>
      <c r="F8" s="95">
        <v>10457.503000000001</v>
      </c>
      <c r="G8" s="187">
        <v>12.248867717041698</v>
      </c>
      <c r="H8" s="441">
        <v>3.4289634092968551</v>
      </c>
    </row>
    <row r="9" spans="1:8" x14ac:dyDescent="0.2">
      <c r="A9" s="209" t="s">
        <v>186</v>
      </c>
      <c r="B9" s="210">
        <v>29460.580999999998</v>
      </c>
      <c r="C9" s="211">
        <v>14.784452413568253</v>
      </c>
      <c r="D9" s="210">
        <v>275753.772</v>
      </c>
      <c r="E9" s="211">
        <v>-6.2273929281526836</v>
      </c>
      <c r="F9" s="210">
        <v>304975.63699999999</v>
      </c>
      <c r="G9" s="211">
        <v>-5.1455154328740482</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3" t="s">
        <v>617</v>
      </c>
      <c r="B14" s="813"/>
      <c r="C14" s="813"/>
      <c r="D14" s="813"/>
      <c r="E14" s="813"/>
      <c r="F14" s="813"/>
      <c r="G14" s="813"/>
      <c r="H14" s="813"/>
    </row>
    <row r="15" spans="1:8" s="1" customFormat="1" x14ac:dyDescent="0.2">
      <c r="A15" s="813"/>
      <c r="B15" s="813"/>
      <c r="C15" s="813"/>
      <c r="D15" s="813"/>
      <c r="E15" s="813"/>
      <c r="F15" s="813"/>
      <c r="G15" s="813"/>
      <c r="H15" s="813"/>
    </row>
    <row r="16" spans="1:8" s="1" customFormat="1" x14ac:dyDescent="0.2">
      <c r="A16" s="813"/>
      <c r="B16" s="813"/>
      <c r="C16" s="813"/>
      <c r="D16" s="813"/>
      <c r="E16" s="813"/>
      <c r="F16" s="813"/>
      <c r="G16" s="813"/>
      <c r="H16" s="81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85" priority="1" operator="between">
      <formula>-0.5</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4">
        <v>2022</v>
      </c>
      <c r="C3" s="814">
        <v>2023</v>
      </c>
      <c r="D3" s="814">
        <v>2024</v>
      </c>
    </row>
    <row r="4" spans="1:4" x14ac:dyDescent="0.2">
      <c r="A4" s="630"/>
      <c r="B4" s="815"/>
      <c r="C4" s="815"/>
      <c r="D4" s="815"/>
    </row>
    <row r="5" spans="1:4" x14ac:dyDescent="0.2">
      <c r="A5" s="551" t="s">
        <v>318</v>
      </c>
      <c r="B5" s="739">
        <v>6.3729160089665626</v>
      </c>
      <c r="C5" s="739">
        <v>-8.0124416516346795</v>
      </c>
      <c r="D5" s="739">
        <v>-6.4998993155564051</v>
      </c>
    </row>
    <row r="6" spans="1:4" x14ac:dyDescent="0.2">
      <c r="A6" s="18" t="s">
        <v>127</v>
      </c>
      <c r="B6" s="394">
        <v>9.0901180829252421</v>
      </c>
      <c r="C6" s="394">
        <v>-9.8522955572205397</v>
      </c>
      <c r="D6" s="394">
        <v>-7.8284348160346848</v>
      </c>
    </row>
    <row r="7" spans="1:4" x14ac:dyDescent="0.2">
      <c r="A7" s="18" t="s">
        <v>128</v>
      </c>
      <c r="B7" s="394">
        <v>8.6327915721086423</v>
      </c>
      <c r="C7" s="394">
        <v>-11.588348110837186</v>
      </c>
      <c r="D7" s="394">
        <v>-6.7051211253684144</v>
      </c>
    </row>
    <row r="8" spans="1:4" x14ac:dyDescent="0.2">
      <c r="A8" s="18" t="s">
        <v>129</v>
      </c>
      <c r="B8" s="394">
        <v>5.3815207661184941</v>
      </c>
      <c r="C8" s="394">
        <v>-11.214665624413845</v>
      </c>
      <c r="D8" s="394">
        <v>-6.8083058912113383</v>
      </c>
    </row>
    <row r="9" spans="1:4" x14ac:dyDescent="0.2">
      <c r="A9" s="18" t="s">
        <v>130</v>
      </c>
      <c r="B9" s="394">
        <v>4.0338815555685903</v>
      </c>
      <c r="C9" s="394">
        <v>-11.224698613946924</v>
      </c>
      <c r="D9" s="394">
        <v>-7.0908148063725838</v>
      </c>
    </row>
    <row r="10" spans="1:4" x14ac:dyDescent="0.2">
      <c r="A10" s="18" t="s">
        <v>131</v>
      </c>
      <c r="B10" s="394">
        <v>4.1730082612112422</v>
      </c>
      <c r="C10" s="394">
        <v>-12.381629853035903</v>
      </c>
      <c r="D10" s="394">
        <v>-7.7882325676017317</v>
      </c>
    </row>
    <row r="11" spans="1:4" x14ac:dyDescent="0.2">
      <c r="A11" s="18" t="s">
        <v>132</v>
      </c>
      <c r="B11" s="394">
        <v>5.9921742187829725</v>
      </c>
      <c r="C11" s="394">
        <v>-14.377783221835545</v>
      </c>
      <c r="D11" s="394">
        <v>-7.1964383535589453</v>
      </c>
    </row>
    <row r="12" spans="1:4" x14ac:dyDescent="0.2">
      <c r="A12" s="18" t="s">
        <v>133</v>
      </c>
      <c r="B12" s="394">
        <v>6.7693126261808914</v>
      </c>
      <c r="C12" s="394">
        <v>-15.44071852034393</v>
      </c>
      <c r="D12" s="394">
        <v>-7.0338983967998718</v>
      </c>
    </row>
    <row r="13" spans="1:4" x14ac:dyDescent="0.2">
      <c r="A13" s="18" t="s">
        <v>134</v>
      </c>
      <c r="B13" s="394">
        <v>6.0037272934112105</v>
      </c>
      <c r="C13" s="394">
        <v>-15.558768054231612</v>
      </c>
      <c r="D13" s="394">
        <v>-7.5307273992394466</v>
      </c>
    </row>
    <row r="14" spans="1:4" x14ac:dyDescent="0.2">
      <c r="A14" s="18" t="s">
        <v>135</v>
      </c>
      <c r="B14" s="394">
        <v>5.2746175181531108</v>
      </c>
      <c r="C14" s="394">
        <v>-16.144924145863911</v>
      </c>
      <c r="D14" s="394">
        <v>-6.8985078972650316</v>
      </c>
    </row>
    <row r="15" spans="1:4" x14ac:dyDescent="0.2">
      <c r="A15" s="18" t="s">
        <v>136</v>
      </c>
      <c r="B15" s="394">
        <v>-0.1448987785951199</v>
      </c>
      <c r="C15" s="394">
        <v>-13.985185181142571</v>
      </c>
      <c r="D15" s="394">
        <v>-5.1455154328740482</v>
      </c>
    </row>
    <row r="16" spans="1:4" x14ac:dyDescent="0.2">
      <c r="A16" s="439" t="s">
        <v>137</v>
      </c>
      <c r="B16" s="446">
        <v>-3.7848018597526489</v>
      </c>
      <c r="C16" s="446">
        <v>-10.980188911826124</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5" t="s">
        <v>672</v>
      </c>
      <c r="C3" s="771" t="s">
        <v>416</v>
      </c>
      <c r="D3" s="775" t="s">
        <v>673</v>
      </c>
      <c r="E3" s="771" t="s">
        <v>416</v>
      </c>
      <c r="F3" s="773" t="s">
        <v>674</v>
      </c>
    </row>
    <row r="4" spans="1:6" x14ac:dyDescent="0.2">
      <c r="A4" s="66"/>
      <c r="B4" s="776"/>
      <c r="C4" s="772"/>
      <c r="D4" s="776"/>
      <c r="E4" s="772"/>
      <c r="F4" s="774"/>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642</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6" t="s">
        <v>618</v>
      </c>
      <c r="B1" s="816"/>
      <c r="C1" s="816"/>
      <c r="D1" s="816"/>
      <c r="E1" s="816"/>
      <c r="F1" s="816"/>
      <c r="G1" s="18"/>
      <c r="H1" s="18"/>
      <c r="I1" s="18"/>
      <c r="J1" s="18"/>
      <c r="K1" s="18"/>
      <c r="L1" s="18"/>
    </row>
    <row r="2" spans="1:12" x14ac:dyDescent="0.2">
      <c r="A2" s="817"/>
      <c r="B2" s="817"/>
      <c r="C2" s="817"/>
      <c r="D2" s="817"/>
      <c r="E2" s="817"/>
      <c r="F2" s="817"/>
      <c r="G2" s="18"/>
      <c r="H2" s="18"/>
      <c r="I2" s="18"/>
      <c r="J2" s="18"/>
      <c r="K2" s="563"/>
      <c r="L2" s="55" t="s">
        <v>463</v>
      </c>
    </row>
    <row r="3" spans="1:12" x14ac:dyDescent="0.2">
      <c r="A3" s="564"/>
      <c r="B3" s="818">
        <f>INDICE!A3</f>
        <v>45597</v>
      </c>
      <c r="C3" s="819">
        <v>41671</v>
      </c>
      <c r="D3" s="819">
        <v>41671</v>
      </c>
      <c r="E3" s="819">
        <v>41671</v>
      </c>
      <c r="F3" s="820">
        <v>41671</v>
      </c>
      <c r="G3" s="821" t="s">
        <v>116</v>
      </c>
      <c r="H3" s="819"/>
      <c r="I3" s="819"/>
      <c r="J3" s="819"/>
      <c r="K3" s="819"/>
      <c r="L3" s="822" t="s">
        <v>106</v>
      </c>
    </row>
    <row r="4" spans="1:12" ht="38.25" x14ac:dyDescent="0.2">
      <c r="A4" s="540"/>
      <c r="B4" s="684" t="s">
        <v>615</v>
      </c>
      <c r="C4" s="684" t="s">
        <v>614</v>
      </c>
      <c r="D4" s="684" t="s">
        <v>616</v>
      </c>
      <c r="E4" s="684" t="s">
        <v>317</v>
      </c>
      <c r="F4" s="216" t="s">
        <v>186</v>
      </c>
      <c r="G4" s="684" t="s">
        <v>615</v>
      </c>
      <c r="H4" s="684" t="s">
        <v>614</v>
      </c>
      <c r="I4" s="684" t="s">
        <v>616</v>
      </c>
      <c r="J4" s="684" t="s">
        <v>317</v>
      </c>
      <c r="K4" s="217" t="s">
        <v>186</v>
      </c>
      <c r="L4" s="823"/>
    </row>
    <row r="5" spans="1:12" x14ac:dyDescent="0.2">
      <c r="A5" s="537" t="s">
        <v>153</v>
      </c>
      <c r="B5" s="431">
        <v>2842.9830000000002</v>
      </c>
      <c r="C5" s="431">
        <v>796.94299999999998</v>
      </c>
      <c r="D5" s="431">
        <v>240.64400000000001</v>
      </c>
      <c r="E5" s="431">
        <v>161.61500000000001</v>
      </c>
      <c r="F5" s="565">
        <v>4042.1850000000004</v>
      </c>
      <c r="G5" s="431">
        <v>31168.752</v>
      </c>
      <c r="H5" s="431">
        <v>8311.6270000000004</v>
      </c>
      <c r="I5" s="431">
        <v>2516.509</v>
      </c>
      <c r="J5" s="431">
        <v>2247.2060000000001</v>
      </c>
      <c r="K5" s="566">
        <v>44244.093999999997</v>
      </c>
      <c r="L5" s="72">
        <v>14.507425630886987</v>
      </c>
    </row>
    <row r="6" spans="1:12" x14ac:dyDescent="0.2">
      <c r="A6" s="539" t="s">
        <v>154</v>
      </c>
      <c r="B6" s="431">
        <v>711.08199999999999</v>
      </c>
      <c r="C6" s="431">
        <v>586.66300000000001</v>
      </c>
      <c r="D6" s="431">
        <v>281.8</v>
      </c>
      <c r="E6" s="431">
        <v>64.941999999999993</v>
      </c>
      <c r="F6" s="567">
        <v>1644.4869999999999</v>
      </c>
      <c r="G6" s="431">
        <v>5143.84</v>
      </c>
      <c r="H6" s="431">
        <v>6428.5370000000003</v>
      </c>
      <c r="I6" s="431">
        <v>3005.585</v>
      </c>
      <c r="J6" s="431">
        <v>620.34500000000003</v>
      </c>
      <c r="K6" s="568">
        <v>15198.306999999999</v>
      </c>
      <c r="L6" s="59">
        <v>4.9834517691307934</v>
      </c>
    </row>
    <row r="7" spans="1:12" x14ac:dyDescent="0.2">
      <c r="A7" s="539" t="s">
        <v>155</v>
      </c>
      <c r="B7" s="431">
        <v>448.54599999999999</v>
      </c>
      <c r="C7" s="431">
        <v>207.68899999999999</v>
      </c>
      <c r="D7" s="431">
        <v>367.34</v>
      </c>
      <c r="E7" s="431">
        <v>26.463000000000001</v>
      </c>
      <c r="F7" s="567">
        <v>1050.038</v>
      </c>
      <c r="G7" s="431">
        <v>2706.9929999999999</v>
      </c>
      <c r="H7" s="431">
        <v>2430.4740000000002</v>
      </c>
      <c r="I7" s="431">
        <v>3515.5610000000001</v>
      </c>
      <c r="J7" s="431">
        <v>292.17700000000002</v>
      </c>
      <c r="K7" s="568">
        <v>8945.2049999999999</v>
      </c>
      <c r="L7" s="59">
        <v>2.9330896975885286</v>
      </c>
    </row>
    <row r="8" spans="1:12" x14ac:dyDescent="0.2">
      <c r="A8" s="539" t="s">
        <v>156</v>
      </c>
      <c r="B8" s="431">
        <v>609.38699999999994</v>
      </c>
      <c r="C8" s="96">
        <v>30.731000000000002</v>
      </c>
      <c r="D8" s="431">
        <v>73.319000000000003</v>
      </c>
      <c r="E8" s="96">
        <v>0.29799999999999999</v>
      </c>
      <c r="F8" s="567">
        <v>713.7349999999999</v>
      </c>
      <c r="G8" s="431">
        <v>8163.1080000000002</v>
      </c>
      <c r="H8" s="431">
        <v>307.17899999999997</v>
      </c>
      <c r="I8" s="96">
        <v>853.36599999999999</v>
      </c>
      <c r="J8" s="431">
        <v>5.03</v>
      </c>
      <c r="K8" s="568">
        <v>9328.6830000000009</v>
      </c>
      <c r="L8" s="59">
        <v>3.0588302894533159</v>
      </c>
    </row>
    <row r="9" spans="1:12" x14ac:dyDescent="0.2">
      <c r="A9" s="539" t="s">
        <v>563</v>
      </c>
      <c r="B9" s="431">
        <v>0</v>
      </c>
      <c r="C9" s="431">
        <v>0</v>
      </c>
      <c r="D9" s="431">
        <v>0</v>
      </c>
      <c r="E9" s="96">
        <v>8.84</v>
      </c>
      <c r="F9" s="614">
        <v>8.84</v>
      </c>
      <c r="G9" s="431">
        <v>0</v>
      </c>
      <c r="H9" s="431">
        <v>0</v>
      </c>
      <c r="I9" s="431">
        <v>0</v>
      </c>
      <c r="J9" s="431">
        <v>41.026000000000003</v>
      </c>
      <c r="K9" s="568">
        <v>41.026000000000003</v>
      </c>
      <c r="L9" s="96">
        <v>1.3452228085691383E-2</v>
      </c>
    </row>
    <row r="10" spans="1:12" x14ac:dyDescent="0.2">
      <c r="A10" s="539" t="s">
        <v>158</v>
      </c>
      <c r="B10" s="431">
        <v>2.2349999999999999</v>
      </c>
      <c r="C10" s="431">
        <v>120.70099999999999</v>
      </c>
      <c r="D10" s="431">
        <v>86.893000000000001</v>
      </c>
      <c r="E10" s="431">
        <v>1.968</v>
      </c>
      <c r="F10" s="567">
        <v>211.797</v>
      </c>
      <c r="G10" s="431">
        <v>549.96500000000003</v>
      </c>
      <c r="H10" s="431">
        <v>1404.0329999999999</v>
      </c>
      <c r="I10" s="431">
        <v>975.18200000000002</v>
      </c>
      <c r="J10" s="431">
        <v>24.19</v>
      </c>
      <c r="K10" s="568">
        <v>2953.3700000000003</v>
      </c>
      <c r="L10" s="59">
        <v>0.96839581878414582</v>
      </c>
    </row>
    <row r="11" spans="1:12" x14ac:dyDescent="0.2">
      <c r="A11" s="539" t="s">
        <v>159</v>
      </c>
      <c r="B11" s="431">
        <v>96.227000000000004</v>
      </c>
      <c r="C11" s="431">
        <v>943.50699999999995</v>
      </c>
      <c r="D11" s="431">
        <v>618.63499999999999</v>
      </c>
      <c r="E11" s="431">
        <v>65.581999999999994</v>
      </c>
      <c r="F11" s="567">
        <v>1723.951</v>
      </c>
      <c r="G11" s="431">
        <v>1128.066</v>
      </c>
      <c r="H11" s="431">
        <v>10175.182000000001</v>
      </c>
      <c r="I11" s="431">
        <v>6451.8159999999998</v>
      </c>
      <c r="J11" s="431">
        <v>689.88</v>
      </c>
      <c r="K11" s="568">
        <v>18444.944000000003</v>
      </c>
      <c r="L11" s="59">
        <v>6.048008426749008</v>
      </c>
    </row>
    <row r="12" spans="1:12" x14ac:dyDescent="0.2">
      <c r="A12" s="539" t="s">
        <v>508</v>
      </c>
      <c r="B12" s="431">
        <v>976.76599999999996</v>
      </c>
      <c r="C12" s="431">
        <v>400.04599999999999</v>
      </c>
      <c r="D12" s="431">
        <v>232.179</v>
      </c>
      <c r="E12" s="431">
        <v>93.522000000000006</v>
      </c>
      <c r="F12" s="567">
        <v>1702.5129999999999</v>
      </c>
      <c r="G12" s="431">
        <v>9647.5609999999997</v>
      </c>
      <c r="H12" s="431">
        <v>4461.1499999999996</v>
      </c>
      <c r="I12" s="431">
        <v>2588.087</v>
      </c>
      <c r="J12" s="431">
        <v>810.05399999999997</v>
      </c>
      <c r="K12" s="568">
        <v>17506.851999999999</v>
      </c>
      <c r="L12" s="59">
        <v>5.7404125716970293</v>
      </c>
    </row>
    <row r="13" spans="1:12" x14ac:dyDescent="0.2">
      <c r="A13" s="539" t="s">
        <v>160</v>
      </c>
      <c r="B13" s="431">
        <v>2333.7040000000002</v>
      </c>
      <c r="C13" s="431">
        <v>1661.0930000000001</v>
      </c>
      <c r="D13" s="431">
        <v>1157.3610000000001</v>
      </c>
      <c r="E13" s="431">
        <v>142.084</v>
      </c>
      <c r="F13" s="567">
        <v>5294.2420000000002</v>
      </c>
      <c r="G13" s="431">
        <v>22394.401999999998</v>
      </c>
      <c r="H13" s="431">
        <v>18700.657999999999</v>
      </c>
      <c r="I13" s="431">
        <v>12122.026</v>
      </c>
      <c r="J13" s="431">
        <v>1526.941</v>
      </c>
      <c r="K13" s="568">
        <v>54744.026999999995</v>
      </c>
      <c r="L13" s="59">
        <v>17.95030316222023</v>
      </c>
    </row>
    <row r="14" spans="1:12" x14ac:dyDescent="0.2">
      <c r="A14" s="539" t="s">
        <v>320</v>
      </c>
      <c r="B14" s="431">
        <v>1309.671</v>
      </c>
      <c r="C14" s="431">
        <v>1328.355</v>
      </c>
      <c r="D14" s="431">
        <v>258.51499999999999</v>
      </c>
      <c r="E14" s="431">
        <v>129.41900000000001</v>
      </c>
      <c r="F14" s="567">
        <v>3025.9599999999996</v>
      </c>
      <c r="G14" s="431">
        <v>11961.272999999999</v>
      </c>
      <c r="H14" s="431">
        <v>14040.665999999999</v>
      </c>
      <c r="I14" s="431">
        <v>2997.8449999999998</v>
      </c>
      <c r="J14" s="431">
        <v>1614.4659999999999</v>
      </c>
      <c r="K14" s="568">
        <v>30614.25</v>
      </c>
      <c r="L14" s="59">
        <v>10.03826533594251</v>
      </c>
    </row>
    <row r="15" spans="1:12" x14ac:dyDescent="0.2">
      <c r="A15" s="539" t="s">
        <v>163</v>
      </c>
      <c r="B15" s="431">
        <v>1.395</v>
      </c>
      <c r="C15" s="431">
        <v>129.94800000000001</v>
      </c>
      <c r="D15" s="431">
        <v>59.901000000000003</v>
      </c>
      <c r="E15" s="431">
        <v>80.578999999999994</v>
      </c>
      <c r="F15" s="567">
        <v>271.82300000000004</v>
      </c>
      <c r="G15" s="96">
        <v>35.603000000000002</v>
      </c>
      <c r="H15" s="431">
        <v>2070.0650000000001</v>
      </c>
      <c r="I15" s="431">
        <v>485.96300000000002</v>
      </c>
      <c r="J15" s="431">
        <v>608.48</v>
      </c>
      <c r="K15" s="568">
        <v>3200.1110000000003</v>
      </c>
      <c r="L15" s="59">
        <v>1.0493010059847399</v>
      </c>
    </row>
    <row r="16" spans="1:12" x14ac:dyDescent="0.2">
      <c r="A16" s="539" t="s">
        <v>164</v>
      </c>
      <c r="B16" s="431">
        <v>747.40899999999999</v>
      </c>
      <c r="C16" s="431">
        <v>501.024</v>
      </c>
      <c r="D16" s="431">
        <v>202.42400000000001</v>
      </c>
      <c r="E16" s="431">
        <v>45.201000000000001</v>
      </c>
      <c r="F16" s="567">
        <v>1496.058</v>
      </c>
      <c r="G16" s="431">
        <v>7596.4089999999997</v>
      </c>
      <c r="H16" s="431">
        <v>5774.8609999999999</v>
      </c>
      <c r="I16" s="431">
        <v>2135.8649999999998</v>
      </c>
      <c r="J16" s="431">
        <v>522.69100000000003</v>
      </c>
      <c r="K16" s="568">
        <v>16029.826000000001</v>
      </c>
      <c r="L16" s="59">
        <v>5.2561028500449947</v>
      </c>
    </row>
    <row r="17" spans="1:12" x14ac:dyDescent="0.2">
      <c r="A17" s="539" t="s">
        <v>165</v>
      </c>
      <c r="B17" s="96">
        <v>270.53100000000001</v>
      </c>
      <c r="C17" s="431">
        <v>39.622</v>
      </c>
      <c r="D17" s="431">
        <v>88.784999999999997</v>
      </c>
      <c r="E17" s="431">
        <v>4.2210000000000001</v>
      </c>
      <c r="F17" s="567">
        <v>403.15899999999999</v>
      </c>
      <c r="G17" s="431">
        <v>2257.0250000000001</v>
      </c>
      <c r="H17" s="431">
        <v>488.738</v>
      </c>
      <c r="I17" s="431">
        <v>919.21100000000001</v>
      </c>
      <c r="J17" s="431">
        <v>46.956000000000003</v>
      </c>
      <c r="K17" s="568">
        <v>3711.9300000000003</v>
      </c>
      <c r="L17" s="59">
        <v>1.2171239944942331</v>
      </c>
    </row>
    <row r="18" spans="1:12" x14ac:dyDescent="0.2">
      <c r="A18" s="539" t="s">
        <v>166</v>
      </c>
      <c r="B18" s="96">
        <v>106.282</v>
      </c>
      <c r="C18" s="431">
        <v>382.964</v>
      </c>
      <c r="D18" s="431">
        <v>1711.5</v>
      </c>
      <c r="E18" s="431">
        <v>25.885000000000002</v>
      </c>
      <c r="F18" s="567">
        <v>2226.6310000000003</v>
      </c>
      <c r="G18" s="431">
        <v>918.50599999999997</v>
      </c>
      <c r="H18" s="431">
        <v>4361.8429999999998</v>
      </c>
      <c r="I18" s="431">
        <v>16558.062999999998</v>
      </c>
      <c r="J18" s="431">
        <v>296.72199999999998</v>
      </c>
      <c r="K18" s="568">
        <v>22135.133999999998</v>
      </c>
      <c r="L18" s="59">
        <v>7.2580039798016429</v>
      </c>
    </row>
    <row r="19" spans="1:12" x14ac:dyDescent="0.2">
      <c r="A19" s="539" t="s">
        <v>168</v>
      </c>
      <c r="B19" s="431">
        <v>1700.4680000000001</v>
      </c>
      <c r="C19" s="431">
        <v>303.91800000000001</v>
      </c>
      <c r="D19" s="431">
        <v>48.081000000000003</v>
      </c>
      <c r="E19" s="431">
        <v>61.292000000000002</v>
      </c>
      <c r="F19" s="567">
        <v>2113.759</v>
      </c>
      <c r="G19" s="431">
        <v>19546.166000000001</v>
      </c>
      <c r="H19" s="431">
        <v>3105.6489999999999</v>
      </c>
      <c r="I19" s="431">
        <v>588.62</v>
      </c>
      <c r="J19" s="431">
        <v>738.42100000000005</v>
      </c>
      <c r="K19" s="568">
        <v>23978.856</v>
      </c>
      <c r="L19" s="59">
        <v>7.8625515562313977</v>
      </c>
    </row>
    <row r="20" spans="1:12" x14ac:dyDescent="0.2">
      <c r="A20" s="539" t="s">
        <v>169</v>
      </c>
      <c r="B20" s="431">
        <v>611.08500000000004</v>
      </c>
      <c r="C20" s="431">
        <v>427.56799999999998</v>
      </c>
      <c r="D20" s="431">
        <v>186.98</v>
      </c>
      <c r="E20" s="431">
        <v>24.821000000000002</v>
      </c>
      <c r="F20" s="567">
        <v>1250.454</v>
      </c>
      <c r="G20" s="431">
        <v>2750.1060000000002</v>
      </c>
      <c r="H20" s="431">
        <v>4791.2650000000003</v>
      </c>
      <c r="I20" s="431">
        <v>2043.06</v>
      </c>
      <c r="J20" s="431">
        <v>212.84200000000001</v>
      </c>
      <c r="K20" s="568">
        <v>9797.273000000001</v>
      </c>
      <c r="L20" s="59">
        <v>3.2124786967724339</v>
      </c>
    </row>
    <row r="21" spans="1:12" x14ac:dyDescent="0.2">
      <c r="A21" s="539" t="s">
        <v>170</v>
      </c>
      <c r="B21" s="431">
        <v>1011.948</v>
      </c>
      <c r="C21" s="431">
        <v>787.41099999999994</v>
      </c>
      <c r="D21" s="431">
        <v>466.20699999999999</v>
      </c>
      <c r="E21" s="431">
        <v>15.763</v>
      </c>
      <c r="F21" s="567">
        <v>2281.3289999999997</v>
      </c>
      <c r="G21" s="431">
        <v>10144.011</v>
      </c>
      <c r="H21" s="431">
        <v>8833.6509999999998</v>
      </c>
      <c r="I21" s="431">
        <v>4964.009</v>
      </c>
      <c r="J21" s="431">
        <v>159.94200000000001</v>
      </c>
      <c r="K21" s="568">
        <v>24101.613000000001</v>
      </c>
      <c r="L21" s="59">
        <v>7.9028029861323201</v>
      </c>
    </row>
    <row r="22" spans="1:12" x14ac:dyDescent="0.2">
      <c r="A22" s="218" t="s">
        <v>114</v>
      </c>
      <c r="B22" s="174">
        <v>13779.719000000001</v>
      </c>
      <c r="C22" s="174">
        <v>8648.1829999999991</v>
      </c>
      <c r="D22" s="174">
        <v>6080.5640000000003</v>
      </c>
      <c r="E22" s="174">
        <v>952.49500000000012</v>
      </c>
      <c r="F22" s="569">
        <v>29460.960999999999</v>
      </c>
      <c r="G22" s="570">
        <v>136111.78599999999</v>
      </c>
      <c r="H22" s="174">
        <v>95685.577999999994</v>
      </c>
      <c r="I22" s="174">
        <v>62720.767999999996</v>
      </c>
      <c r="J22" s="174">
        <v>10457.369000000002</v>
      </c>
      <c r="K22" s="174">
        <v>304975.50099999999</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3" t="s">
        <v>617</v>
      </c>
      <c r="B26" s="813"/>
      <c r="C26" s="813"/>
      <c r="D26" s="813"/>
      <c r="E26" s="813"/>
      <c r="F26" s="813"/>
      <c r="G26" s="813"/>
      <c r="H26" s="813"/>
    </row>
    <row r="27" spans="1:12" s="18" customFormat="1" x14ac:dyDescent="0.2">
      <c r="A27" s="813"/>
      <c r="B27" s="813"/>
      <c r="C27" s="813"/>
      <c r="D27" s="813"/>
      <c r="E27" s="813"/>
      <c r="F27" s="813"/>
      <c r="G27" s="813"/>
      <c r="H27" s="813"/>
    </row>
    <row r="28" spans="1:12" s="18" customFormat="1" x14ac:dyDescent="0.2">
      <c r="A28" s="813"/>
      <c r="B28" s="813"/>
      <c r="C28" s="813"/>
      <c r="D28" s="813"/>
      <c r="E28" s="813"/>
      <c r="F28" s="813"/>
      <c r="G28" s="813"/>
      <c r="H28" s="81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83" priority="1" operator="between">
      <formula>0</formula>
      <formula>0.5</formula>
    </cfRule>
    <cfRule type="cellIs" dxfId="82" priority="2" operator="between">
      <formula>0</formula>
      <formula>0.49</formula>
    </cfRule>
  </conditionalFormatting>
  <conditionalFormatting sqref="C8">
    <cfRule type="cellIs" dxfId="81" priority="45" operator="between">
      <formula>0</formula>
      <formula>0.5</formula>
    </cfRule>
    <cfRule type="cellIs" dxfId="80" priority="46" operator="between">
      <formula>0</formula>
      <formula>0.49</formula>
    </cfRule>
  </conditionalFormatting>
  <conditionalFormatting sqref="E8:E9">
    <cfRule type="cellIs" dxfId="79" priority="29" operator="between">
      <formula>0</formula>
      <formula>0.5</formula>
    </cfRule>
    <cfRule type="cellIs" dxfId="78" priority="30" operator="between">
      <formula>0</formula>
      <formula>0.49</formula>
    </cfRule>
  </conditionalFormatting>
  <conditionalFormatting sqref="F9">
    <cfRule type="cellIs" dxfId="77" priority="27" operator="between">
      <formula>0</formula>
      <formula>0.5</formula>
    </cfRule>
    <cfRule type="cellIs" dxfId="76" priority="28" operator="between">
      <formula>0</formula>
      <formula>0.49</formula>
    </cfRule>
  </conditionalFormatting>
  <conditionalFormatting sqref="G15">
    <cfRule type="cellIs" dxfId="75" priority="35" operator="between">
      <formula>0</formula>
      <formula>0.5</formula>
    </cfRule>
    <cfRule type="cellIs" dxfId="74" priority="36" operator="between">
      <formula>0</formula>
      <formula>0.49</formula>
    </cfRule>
  </conditionalFormatting>
  <conditionalFormatting sqref="I8">
    <cfRule type="cellIs" dxfId="73" priority="11" operator="between">
      <formula>0</formula>
      <formula>0.5</formula>
    </cfRule>
    <cfRule type="cellIs" dxfId="72" priority="12" operator="between">
      <formula>0</formula>
      <formula>0.49</formula>
    </cfRule>
  </conditionalFormatting>
  <conditionalFormatting sqref="L9">
    <cfRule type="cellIs" dxfId="71" priority="41" operator="between">
      <formula>0</formula>
      <formula>0.5</formula>
    </cfRule>
    <cfRule type="cellIs" dxfId="70"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1"/>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6" t="s">
        <v>447</v>
      </c>
      <c r="B3" s="796" t="s">
        <v>448</v>
      </c>
      <c r="C3" s="781">
        <f>INDICE!A3</f>
        <v>45597</v>
      </c>
      <c r="D3" s="781">
        <v>41671</v>
      </c>
      <c r="E3" s="779" t="s">
        <v>115</v>
      </c>
      <c r="F3" s="779"/>
      <c r="G3" s="779" t="s">
        <v>116</v>
      </c>
      <c r="H3" s="779"/>
      <c r="I3" s="779"/>
      <c r="J3" s="161"/>
    </row>
    <row r="4" spans="1:45" x14ac:dyDescent="0.2">
      <c r="A4" s="797"/>
      <c r="B4" s="797"/>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1139.2346400000001</v>
      </c>
      <c r="F5" s="142">
        <v>-77.067046388757831</v>
      </c>
      <c r="G5" s="454">
        <v>1139.2346400000001</v>
      </c>
      <c r="H5" s="142">
        <v>-77.067046388757831</v>
      </c>
      <c r="I5" s="492">
        <v>0.33541572495224081</v>
      </c>
      <c r="J5" s="1"/>
    </row>
    <row r="6" spans="1:45" x14ac:dyDescent="0.2">
      <c r="A6" s="1"/>
      <c r="B6" s="11" t="s">
        <v>466</v>
      </c>
      <c r="C6" s="451">
        <v>0</v>
      </c>
      <c r="D6" s="142" t="s">
        <v>142</v>
      </c>
      <c r="E6" s="454">
        <v>1443.8613300000002</v>
      </c>
      <c r="F6" s="142">
        <v>-73.85599845936926</v>
      </c>
      <c r="G6" s="454">
        <v>1443.8613300000002</v>
      </c>
      <c r="H6" s="142">
        <v>-80.579938278300091</v>
      </c>
      <c r="I6" s="403">
        <v>0.42510451993669773</v>
      </c>
      <c r="J6" s="1"/>
    </row>
    <row r="7" spans="1:45" x14ac:dyDescent="0.2">
      <c r="A7" s="160" t="s">
        <v>454</v>
      </c>
      <c r="B7" s="145"/>
      <c r="C7" s="452">
        <v>0</v>
      </c>
      <c r="D7" s="148" t="s">
        <v>142</v>
      </c>
      <c r="E7" s="452">
        <v>2583.0959700000003</v>
      </c>
      <c r="F7" s="148">
        <v>-75.376573715932878</v>
      </c>
      <c r="G7" s="452">
        <v>2583.0959700000003</v>
      </c>
      <c r="H7" s="224">
        <v>-79.172898882631983</v>
      </c>
      <c r="I7" s="148">
        <v>0.76052024488893855</v>
      </c>
      <c r="J7" s="1"/>
    </row>
    <row r="8" spans="1:45" x14ac:dyDescent="0.2">
      <c r="A8" s="190"/>
      <c r="B8" s="11" t="s">
        <v>231</v>
      </c>
      <c r="C8" s="451">
        <v>3233.3912199999995</v>
      </c>
      <c r="D8" s="142">
        <v>-74.609029227426831</v>
      </c>
      <c r="E8" s="454">
        <v>53872.998160000003</v>
      </c>
      <c r="F8" s="149">
        <v>-31.942682091296071</v>
      </c>
      <c r="G8" s="454">
        <v>57573.193880000006</v>
      </c>
      <c r="H8" s="149">
        <v>-37.222708449188261</v>
      </c>
      <c r="I8" s="726">
        <v>16.950814068536499</v>
      </c>
      <c r="J8" s="1"/>
    </row>
    <row r="9" spans="1:45" x14ac:dyDescent="0.2">
      <c r="A9" s="160" t="s">
        <v>300</v>
      </c>
      <c r="B9" s="145"/>
      <c r="C9" s="452">
        <v>3233.3912199999995</v>
      </c>
      <c r="D9" s="148">
        <v>-74.609029227426831</v>
      </c>
      <c r="E9" s="452">
        <v>53872.998160000003</v>
      </c>
      <c r="F9" s="148">
        <v>-31.942682091296071</v>
      </c>
      <c r="G9" s="452">
        <v>57573.193880000006</v>
      </c>
      <c r="H9" s="224">
        <v>-37.222708449188261</v>
      </c>
      <c r="I9" s="148">
        <v>16.950814068536499</v>
      </c>
      <c r="J9" s="1"/>
    </row>
    <row r="10" spans="1:45" s="427" customFormat="1" x14ac:dyDescent="0.2">
      <c r="A10" s="650"/>
      <c r="B10" s="11" t="s">
        <v>233</v>
      </c>
      <c r="C10" s="451">
        <v>0</v>
      </c>
      <c r="D10" s="142" t="s">
        <v>142</v>
      </c>
      <c r="E10" s="454">
        <v>3221.1757199999997</v>
      </c>
      <c r="F10" s="149" t="s">
        <v>142</v>
      </c>
      <c r="G10" s="454">
        <v>3221.1757199999997</v>
      </c>
      <c r="H10" s="149" t="s">
        <v>142</v>
      </c>
      <c r="I10" s="492">
        <v>0.94838495195542516</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662.96428999999989</v>
      </c>
      <c r="D11" s="142">
        <v>102.36659881169912</v>
      </c>
      <c r="E11" s="454">
        <v>12476.28386</v>
      </c>
      <c r="F11" s="149">
        <v>0.96183796925111242</v>
      </c>
      <c r="G11" s="454">
        <v>13515.753629999999</v>
      </c>
      <c r="H11" s="149">
        <v>7.7967462000655239</v>
      </c>
      <c r="I11" s="492">
        <v>3.9793350227503002</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662.96428999999989</v>
      </c>
      <c r="D12" s="412">
        <v>102.36659881169912</v>
      </c>
      <c r="E12" s="455">
        <v>12476.28386</v>
      </c>
      <c r="F12" s="573">
        <v>10.715554115213322</v>
      </c>
      <c r="G12" s="455">
        <v>13515.753629999999</v>
      </c>
      <c r="H12" s="573">
        <v>18.046358897360165</v>
      </c>
      <c r="I12" s="636">
        <v>3.9793350227503002</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v>-100</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581</v>
      </c>
      <c r="C14" s="451">
        <v>0</v>
      </c>
      <c r="D14" s="142" t="s">
        <v>142</v>
      </c>
      <c r="E14" s="454">
        <v>0</v>
      </c>
      <c r="F14" s="149" t="s">
        <v>142</v>
      </c>
      <c r="G14" s="454">
        <v>0</v>
      </c>
      <c r="H14" s="149">
        <v>-100</v>
      </c>
      <c r="I14" s="492">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81.105539999999991</v>
      </c>
      <c r="D15" s="142">
        <v>-55.061225867074867</v>
      </c>
      <c r="E15" s="454">
        <v>4587.0043300000007</v>
      </c>
      <c r="F15" s="149">
        <v>-3.3820401414616916</v>
      </c>
      <c r="G15" s="454">
        <v>5702.4884200000015</v>
      </c>
      <c r="H15" s="149">
        <v>18.030266428662557</v>
      </c>
      <c r="I15" s="492">
        <v>1.678937964374098</v>
      </c>
      <c r="J15" s="1"/>
    </row>
    <row r="16" spans="1:45" x14ac:dyDescent="0.2">
      <c r="A16" s="1"/>
      <c r="B16" s="426" t="s">
        <v>322</v>
      </c>
      <c r="C16" s="453">
        <v>81.105539999999991</v>
      </c>
      <c r="D16" s="412">
        <v>-55.061225867074867</v>
      </c>
      <c r="E16" s="455">
        <v>1809.5802200000001</v>
      </c>
      <c r="F16" s="573">
        <v>-7.7484370260018229</v>
      </c>
      <c r="G16" s="455">
        <v>1996.0763100000001</v>
      </c>
      <c r="H16" s="573">
        <v>-2.4105095560708452</v>
      </c>
      <c r="I16" s="636">
        <v>0.58768875091319539</v>
      </c>
      <c r="J16" s="1"/>
    </row>
    <row r="17" spans="1:45" s="427" customFormat="1" x14ac:dyDescent="0.2">
      <c r="A17" s="425"/>
      <c r="B17" s="426" t="s">
        <v>319</v>
      </c>
      <c r="C17" s="453">
        <v>0</v>
      </c>
      <c r="D17" s="412" t="s">
        <v>142</v>
      </c>
      <c r="E17" s="455">
        <v>2777.4241100000004</v>
      </c>
      <c r="F17" s="573">
        <v>-0.30773787291882571</v>
      </c>
      <c r="G17" s="455">
        <v>3706.4121100000002</v>
      </c>
      <c r="H17" s="573">
        <v>33.037157087654144</v>
      </c>
      <c r="I17" s="636">
        <v>1.0912492134609026</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658</v>
      </c>
      <c r="C18" s="451">
        <v>875.45696000000009</v>
      </c>
      <c r="D18" s="142">
        <v>25.736544300347227</v>
      </c>
      <c r="E18" s="454">
        <v>11666.046200000001</v>
      </c>
      <c r="F18" s="149">
        <v>24.306343435523669</v>
      </c>
      <c r="G18" s="454">
        <v>12339.13832</v>
      </c>
      <c r="H18" s="149">
        <v>26.099656157511316</v>
      </c>
      <c r="I18" s="492">
        <v>3.632913606707723</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208</v>
      </c>
      <c r="C19" s="451">
        <v>0</v>
      </c>
      <c r="D19" s="142" t="s">
        <v>142</v>
      </c>
      <c r="E19" s="454">
        <v>0</v>
      </c>
      <c r="F19" s="149">
        <v>-100</v>
      </c>
      <c r="G19" s="454">
        <v>0</v>
      </c>
      <c r="H19" s="149">
        <v>-100</v>
      </c>
      <c r="I19" s="492">
        <v>0</v>
      </c>
      <c r="J19" s="1"/>
    </row>
    <row r="20" spans="1:45" x14ac:dyDescent="0.2">
      <c r="A20" s="1"/>
      <c r="B20" s="11" t="s">
        <v>209</v>
      </c>
      <c r="C20" s="451">
        <v>6403.8233100000007</v>
      </c>
      <c r="D20" s="142">
        <v>-0.54731700574539788</v>
      </c>
      <c r="E20" s="454">
        <v>66874.958610000001</v>
      </c>
      <c r="F20" s="149">
        <v>-0.49757006858807962</v>
      </c>
      <c r="G20" s="454">
        <v>72355.999819999997</v>
      </c>
      <c r="H20" s="149">
        <v>-0.42174221797663192</v>
      </c>
      <c r="I20" s="728">
        <v>21.303197148455304</v>
      </c>
      <c r="J20" s="1"/>
    </row>
    <row r="21" spans="1:45" s="427" customFormat="1" x14ac:dyDescent="0.2">
      <c r="A21" s="160" t="s">
        <v>438</v>
      </c>
      <c r="B21" s="145"/>
      <c r="C21" s="452">
        <v>8023.3501000000006</v>
      </c>
      <c r="D21" s="148">
        <v>4.9707639610882142</v>
      </c>
      <c r="E21" s="452">
        <v>98825.468720000004</v>
      </c>
      <c r="F21" s="148">
        <v>5.3868817669822828</v>
      </c>
      <c r="G21" s="452">
        <v>107134.55591</v>
      </c>
      <c r="H21" s="224">
        <v>7.2335147613180979</v>
      </c>
      <c r="I21" s="148">
        <v>31.542768694242845</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650"/>
      <c r="B22" s="11" t="s">
        <v>609</v>
      </c>
      <c r="C22" s="451">
        <v>0</v>
      </c>
      <c r="D22" s="142" t="s">
        <v>142</v>
      </c>
      <c r="E22" s="454">
        <v>0</v>
      </c>
      <c r="F22" s="149">
        <v>-100</v>
      </c>
      <c r="G22" s="454">
        <v>0</v>
      </c>
      <c r="H22" s="149">
        <v>-100</v>
      </c>
      <c r="I22" s="492">
        <v>0</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425"/>
      <c r="B23" s="11" t="s">
        <v>323</v>
      </c>
      <c r="C23" s="451">
        <v>1725.5145600000001</v>
      </c>
      <c r="D23" s="142">
        <v>96.569913011228124</v>
      </c>
      <c r="E23" s="454">
        <v>9535.32467</v>
      </c>
      <c r="F23" s="149">
        <v>-23.21420165340891</v>
      </c>
      <c r="G23" s="454">
        <v>11287.55219</v>
      </c>
      <c r="H23" s="149">
        <v>-16.438997219923678</v>
      </c>
      <c r="I23" s="492">
        <v>3.3233035301183462</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160" t="s">
        <v>337</v>
      </c>
      <c r="B24" s="145"/>
      <c r="C24" s="452">
        <v>1725.5145600000001</v>
      </c>
      <c r="D24" s="148">
        <v>96.569913011228124</v>
      </c>
      <c r="E24" s="452">
        <v>9535.32467</v>
      </c>
      <c r="F24" s="148">
        <v>-37.761085997775709</v>
      </c>
      <c r="G24" s="452">
        <v>11287.55219</v>
      </c>
      <c r="H24" s="224">
        <v>-31.217890801325137</v>
      </c>
      <c r="I24" s="148">
        <v>3.3233035301183462</v>
      </c>
      <c r="J24" s="1"/>
    </row>
    <row r="25" spans="1:45" x14ac:dyDescent="0.2">
      <c r="A25" s="650"/>
      <c r="B25" s="11" t="s">
        <v>212</v>
      </c>
      <c r="C25" s="451">
        <v>1020.601</v>
      </c>
      <c r="D25" s="142" t="s">
        <v>142</v>
      </c>
      <c r="E25" s="454">
        <v>2053.4746399999999</v>
      </c>
      <c r="F25" s="149">
        <v>-34.002710418581643</v>
      </c>
      <c r="G25" s="454">
        <v>2053.4746399999999</v>
      </c>
      <c r="H25" s="149">
        <v>-34.002710418581643</v>
      </c>
      <c r="I25" s="492">
        <v>0.60458808121094487</v>
      </c>
      <c r="J25" s="1"/>
    </row>
    <row r="26" spans="1:45" x14ac:dyDescent="0.2">
      <c r="A26" s="1"/>
      <c r="B26" s="11" t="s">
        <v>213</v>
      </c>
      <c r="C26" s="451">
        <v>13693.72977</v>
      </c>
      <c r="D26" s="142">
        <v>44.21894360220503</v>
      </c>
      <c r="E26" s="454">
        <v>121437.95403000001</v>
      </c>
      <c r="F26" s="149">
        <v>14.299819854999349</v>
      </c>
      <c r="G26" s="454">
        <v>131445.10408999998</v>
      </c>
      <c r="H26" s="149">
        <v>13.460258743364903</v>
      </c>
      <c r="I26" s="492">
        <v>38.700328564245638</v>
      </c>
      <c r="J26" s="1"/>
    </row>
    <row r="27" spans="1:45" x14ac:dyDescent="0.2">
      <c r="A27" s="1"/>
      <c r="B27" s="426" t="s">
        <v>322</v>
      </c>
      <c r="C27" s="453">
        <v>9970.7198999999982</v>
      </c>
      <c r="D27" s="412">
        <v>6.9539437834601037</v>
      </c>
      <c r="E27" s="455">
        <v>96126.515850000025</v>
      </c>
      <c r="F27" s="573">
        <v>12.231859558738705</v>
      </c>
      <c r="G27" s="455">
        <v>105318.59298000002</v>
      </c>
      <c r="H27" s="573">
        <v>10.563657393901451</v>
      </c>
      <c r="I27" s="636">
        <v>31.008109282330707</v>
      </c>
      <c r="J27" s="1"/>
    </row>
    <row r="28" spans="1:45" x14ac:dyDescent="0.2">
      <c r="A28" s="425"/>
      <c r="B28" s="426" t="s">
        <v>319</v>
      </c>
      <c r="C28" s="453">
        <v>3723.0098699999999</v>
      </c>
      <c r="D28" s="412">
        <v>2056.3248988606374</v>
      </c>
      <c r="E28" s="455">
        <v>25311.438180000001</v>
      </c>
      <c r="F28" s="573">
        <v>22.899930825691285</v>
      </c>
      <c r="G28" s="455">
        <v>26126.511109999999</v>
      </c>
      <c r="H28" s="573">
        <v>26.857525254049193</v>
      </c>
      <c r="I28" s="636">
        <v>7.6922192819149373</v>
      </c>
      <c r="J28" s="1"/>
    </row>
    <row r="29" spans="1:45" x14ac:dyDescent="0.2">
      <c r="A29" s="1"/>
      <c r="B29" s="11" t="s">
        <v>214</v>
      </c>
      <c r="C29" s="451">
        <v>0</v>
      </c>
      <c r="D29" s="142" t="s">
        <v>142</v>
      </c>
      <c r="E29" s="454">
        <v>0</v>
      </c>
      <c r="F29" s="149">
        <v>-100</v>
      </c>
      <c r="G29" s="454">
        <v>0</v>
      </c>
      <c r="H29" s="149">
        <v>-100</v>
      </c>
      <c r="I29" s="492">
        <v>0</v>
      </c>
      <c r="J29" s="1"/>
    </row>
    <row r="30" spans="1:45" x14ac:dyDescent="0.2">
      <c r="A30" s="1"/>
      <c r="B30" s="11" t="s">
        <v>677</v>
      </c>
      <c r="C30" s="451">
        <v>0</v>
      </c>
      <c r="D30" s="142" t="s">
        <v>142</v>
      </c>
      <c r="E30" s="454">
        <v>2795.1777099999999</v>
      </c>
      <c r="F30" s="149" t="s">
        <v>142</v>
      </c>
      <c r="G30" s="454">
        <v>2795.1777099999999</v>
      </c>
      <c r="H30" s="149" t="s">
        <v>142</v>
      </c>
      <c r="I30" s="492">
        <v>0.82296177192259024</v>
      </c>
      <c r="J30" s="1"/>
    </row>
    <row r="31" spans="1:45" x14ac:dyDescent="0.2">
      <c r="A31" s="1"/>
      <c r="B31" s="11" t="s">
        <v>215</v>
      </c>
      <c r="C31" s="451">
        <v>0</v>
      </c>
      <c r="D31" s="142" t="s">
        <v>142</v>
      </c>
      <c r="E31" s="454">
        <v>0</v>
      </c>
      <c r="F31" s="149">
        <v>-100</v>
      </c>
      <c r="G31" s="454">
        <v>820.53637000000003</v>
      </c>
      <c r="H31" s="149">
        <v>-86.609643181542424</v>
      </c>
      <c r="I31" s="492">
        <v>0.24158394744144199</v>
      </c>
      <c r="J31" s="1"/>
    </row>
    <row r="32" spans="1:45" x14ac:dyDescent="0.2">
      <c r="A32" s="425"/>
      <c r="B32" s="11" t="s">
        <v>583</v>
      </c>
      <c r="C32" s="451">
        <v>0</v>
      </c>
      <c r="D32" s="142" t="s">
        <v>142</v>
      </c>
      <c r="E32" s="454">
        <v>0</v>
      </c>
      <c r="F32" s="149">
        <v>-100</v>
      </c>
      <c r="G32" s="454">
        <v>0</v>
      </c>
      <c r="H32" s="149">
        <v>-100</v>
      </c>
      <c r="I32" s="492">
        <v>0</v>
      </c>
      <c r="J32" s="1"/>
    </row>
    <row r="33" spans="1:10" x14ac:dyDescent="0.2">
      <c r="A33" s="1"/>
      <c r="B33" s="11" t="s">
        <v>644</v>
      </c>
      <c r="C33" s="451">
        <v>0</v>
      </c>
      <c r="D33" s="142" t="s">
        <v>142</v>
      </c>
      <c r="E33" s="454">
        <v>0</v>
      </c>
      <c r="F33" s="149" t="s">
        <v>142</v>
      </c>
      <c r="G33" s="454">
        <v>0</v>
      </c>
      <c r="H33" s="149">
        <v>-100</v>
      </c>
      <c r="I33" s="492">
        <v>0</v>
      </c>
      <c r="J33" s="1"/>
    </row>
    <row r="34" spans="1:10" x14ac:dyDescent="0.2">
      <c r="A34" s="1"/>
      <c r="B34" s="11" t="s">
        <v>217</v>
      </c>
      <c r="C34" s="451">
        <v>2086.5732400000002</v>
      </c>
      <c r="D34" s="142">
        <v>-43.696140259662172</v>
      </c>
      <c r="E34" s="454">
        <v>21248.750310000003</v>
      </c>
      <c r="F34" s="149">
        <v>-58.519908310347176</v>
      </c>
      <c r="G34" s="454">
        <v>23876.161410000004</v>
      </c>
      <c r="H34" s="149">
        <v>-55.783485400336332</v>
      </c>
      <c r="I34" s="492">
        <v>7.0296668545927172</v>
      </c>
      <c r="J34" s="1"/>
    </row>
    <row r="35" spans="1:10" x14ac:dyDescent="0.2">
      <c r="A35" s="160" t="s">
        <v>439</v>
      </c>
      <c r="B35" s="145"/>
      <c r="C35" s="452">
        <v>16800.904009999998</v>
      </c>
      <c r="D35" s="148">
        <v>27.269809610943081</v>
      </c>
      <c r="E35" s="452">
        <v>147535.35668999999</v>
      </c>
      <c r="F35" s="148">
        <v>-13.420255201523053</v>
      </c>
      <c r="G35" s="452">
        <v>160990.45421999996</v>
      </c>
      <c r="H35" s="224">
        <v>-13.832342341705919</v>
      </c>
      <c r="I35" s="148">
        <v>47.399129219413325</v>
      </c>
      <c r="J35" s="724"/>
    </row>
    <row r="36" spans="1:10" x14ac:dyDescent="0.2">
      <c r="A36" s="650"/>
      <c r="B36" s="11" t="s">
        <v>627</v>
      </c>
      <c r="C36" s="451">
        <v>0</v>
      </c>
      <c r="D36" s="142" t="s">
        <v>142</v>
      </c>
      <c r="E36" s="454">
        <v>0</v>
      </c>
      <c r="F36" s="149">
        <v>-100</v>
      </c>
      <c r="G36" s="454">
        <v>0</v>
      </c>
      <c r="H36" s="149">
        <v>-100</v>
      </c>
      <c r="I36" s="492">
        <v>0</v>
      </c>
      <c r="J36" s="1"/>
    </row>
    <row r="37" spans="1:10" x14ac:dyDescent="0.2">
      <c r="A37" s="15"/>
      <c r="B37" s="11" t="s">
        <v>687</v>
      </c>
      <c r="C37" s="451">
        <v>0</v>
      </c>
      <c r="D37" s="142" t="s">
        <v>142</v>
      </c>
      <c r="E37" s="454">
        <v>79.695959999999999</v>
      </c>
      <c r="F37" s="149" t="s">
        <v>142</v>
      </c>
      <c r="G37" s="454">
        <v>79.695959999999999</v>
      </c>
      <c r="H37" s="149" t="s">
        <v>142</v>
      </c>
      <c r="I37" s="743">
        <v>2.3464242800030014E-2</v>
      </c>
      <c r="J37" s="166"/>
    </row>
    <row r="38" spans="1:10" x14ac:dyDescent="0.2">
      <c r="A38" s="160" t="s">
        <v>455</v>
      </c>
      <c r="B38" s="145"/>
      <c r="C38" s="452">
        <v>0</v>
      </c>
      <c r="D38" s="148" t="s">
        <v>142</v>
      </c>
      <c r="E38" s="452">
        <v>79.695959999999999</v>
      </c>
      <c r="F38" s="148">
        <v>13.165057686575981</v>
      </c>
      <c r="G38" s="452">
        <v>79.695959999999999</v>
      </c>
      <c r="H38" s="224">
        <v>13.165057686575981</v>
      </c>
      <c r="I38" s="452">
        <v>2.3464242800030014E-2</v>
      </c>
      <c r="J38" s="1"/>
    </row>
    <row r="39" spans="1:10" x14ac:dyDescent="0.2">
      <c r="A39" s="657" t="s">
        <v>114</v>
      </c>
      <c r="B39" s="658"/>
      <c r="C39" s="658">
        <v>29783.159889999999</v>
      </c>
      <c r="D39" s="659">
        <v>-13.563397437889762</v>
      </c>
      <c r="E39" s="150">
        <v>312431.94017000002</v>
      </c>
      <c r="F39" s="659">
        <v>-15.379998768951413</v>
      </c>
      <c r="G39" s="150">
        <v>339648.54813000001</v>
      </c>
      <c r="H39" s="660">
        <v>-16.617002119405946</v>
      </c>
      <c r="I39" s="661">
        <v>100</v>
      </c>
      <c r="J39" s="1"/>
    </row>
    <row r="40" spans="1:10" ht="14.25" customHeight="1" x14ac:dyDescent="0.2">
      <c r="A40" s="671" t="s">
        <v>324</v>
      </c>
      <c r="B40" s="691"/>
      <c r="C40" s="181">
        <v>11590.246689999998</v>
      </c>
      <c r="D40" s="155">
        <v>10.102371832853803</v>
      </c>
      <c r="E40" s="514">
        <v>122078.42612999998</v>
      </c>
      <c r="F40" s="515">
        <v>12.758698687688922</v>
      </c>
      <c r="G40" s="514">
        <v>133169.56123999995</v>
      </c>
      <c r="H40" s="515">
        <v>12.345050610192628</v>
      </c>
      <c r="I40" s="515">
        <v>39.208046662701904</v>
      </c>
      <c r="J40" s="1"/>
    </row>
    <row r="41" spans="1:10" ht="14.25" customHeight="1" x14ac:dyDescent="0.2">
      <c r="A41" s="671" t="s">
        <v>325</v>
      </c>
      <c r="B41" s="691"/>
      <c r="C41" s="181">
        <v>18192.913199999999</v>
      </c>
      <c r="D41" s="155">
        <v>-23.974013870515705</v>
      </c>
      <c r="E41" s="514">
        <v>190353.51404000001</v>
      </c>
      <c r="F41" s="515">
        <v>-27.054317586009574</v>
      </c>
      <c r="G41" s="514">
        <v>206478.98689000003</v>
      </c>
      <c r="H41" s="515">
        <v>-28.504330059525714</v>
      </c>
      <c r="I41" s="515">
        <v>60.791953337298089</v>
      </c>
      <c r="J41" s="1"/>
    </row>
    <row r="42" spans="1:10" ht="14.25" customHeight="1" x14ac:dyDescent="0.2">
      <c r="A42" s="469" t="s">
        <v>442</v>
      </c>
      <c r="B42" s="153"/>
      <c r="C42" s="405">
        <v>4852.9180099999994</v>
      </c>
      <c r="D42" s="406">
        <v>-65.184010213429161</v>
      </c>
      <c r="E42" s="407">
        <v>85823.508270000006</v>
      </c>
      <c r="F42" s="408">
        <v>-18.876236114188334</v>
      </c>
      <c r="G42" s="407">
        <v>92351.749970000004</v>
      </c>
      <c r="H42" s="408">
        <v>-22.410384788766727</v>
      </c>
      <c r="I42" s="408">
        <v>27.190385614324047</v>
      </c>
      <c r="J42" s="1"/>
    </row>
    <row r="43" spans="1:10" ht="14.25" customHeight="1" x14ac:dyDescent="0.2">
      <c r="A43" s="469" t="s">
        <v>443</v>
      </c>
      <c r="B43" s="153"/>
      <c r="C43" s="405">
        <v>24930.241880000001</v>
      </c>
      <c r="D43" s="406">
        <v>21.504897964298394</v>
      </c>
      <c r="E43" s="407">
        <v>226608.4319</v>
      </c>
      <c r="F43" s="408">
        <v>-13.975881948820296</v>
      </c>
      <c r="G43" s="407">
        <v>247296.79816000001</v>
      </c>
      <c r="H43" s="408">
        <v>-14.225258231202773</v>
      </c>
      <c r="I43" s="408">
        <v>72.809614385675957</v>
      </c>
      <c r="J43" s="1"/>
    </row>
    <row r="44" spans="1:10" s="55" customFormat="1" ht="12.75" x14ac:dyDescent="0.2">
      <c r="A44" s="671" t="s">
        <v>444</v>
      </c>
      <c r="B44" s="691"/>
      <c r="C44" s="181">
        <v>1538.4212500000001</v>
      </c>
      <c r="D44" s="155">
        <v>50.255741330383493</v>
      </c>
      <c r="E44" s="514">
        <v>27363.50578</v>
      </c>
      <c r="F44" s="706">
        <v>25.853535846006455</v>
      </c>
      <c r="G44" s="514">
        <v>29076.067669999997</v>
      </c>
      <c r="H44" s="706">
        <v>30.24921612258979</v>
      </c>
      <c r="I44" s="515">
        <v>8.5606335814134482</v>
      </c>
    </row>
    <row r="45" spans="1:10" s="1" customFormat="1" ht="15" customHeight="1" x14ac:dyDescent="0.2">
      <c r="A45" s="581"/>
      <c r="B45" s="581"/>
      <c r="C45" s="581"/>
      <c r="D45" s="581"/>
      <c r="E45" s="581"/>
      <c r="F45" s="581"/>
      <c r="G45" s="581"/>
      <c r="H45" s="581"/>
      <c r="I45" s="161" t="s">
        <v>220</v>
      </c>
    </row>
    <row r="46" spans="1:10" s="1" customFormat="1" ht="15" customHeight="1" x14ac:dyDescent="0.2">
      <c r="A46" s="824" t="s">
        <v>648</v>
      </c>
      <c r="B46" s="824"/>
      <c r="C46" s="824"/>
      <c r="D46" s="824"/>
      <c r="E46" s="824"/>
      <c r="F46" s="824"/>
      <c r="G46" s="824"/>
      <c r="H46" s="824"/>
      <c r="I46" s="824"/>
    </row>
    <row r="47" spans="1:10" s="1" customFormat="1" x14ac:dyDescent="0.2">
      <c r="A47" s="428" t="s">
        <v>468</v>
      </c>
      <c r="I47" s="653"/>
    </row>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sheetData>
  <mergeCells count="6">
    <mergeCell ref="A46:I46"/>
    <mergeCell ref="A3:A4"/>
    <mergeCell ref="B3:B4"/>
    <mergeCell ref="C3:D3"/>
    <mergeCell ref="E3:F3"/>
    <mergeCell ref="G3:I3"/>
  </mergeCells>
  <conditionalFormatting sqref="D15:D16">
    <cfRule type="cellIs" dxfId="69" priority="4" operator="between">
      <formula>-0.05</formula>
      <formula>0.05</formula>
    </cfRule>
  </conditionalFormatting>
  <conditionalFormatting sqref="F41:F44">
    <cfRule type="cellIs" dxfId="68" priority="13" operator="between">
      <formula>0</formula>
      <formula>0.5</formula>
    </cfRule>
    <cfRule type="cellIs" dxfId="67" priority="14" operator="between">
      <formula>-0.49</formula>
      <formula>0.49</formula>
    </cfRule>
  </conditionalFormatting>
  <conditionalFormatting sqref="H41:H44">
    <cfRule type="cellIs" dxfId="66" priority="15" operator="between">
      <formula>0</formula>
      <formula>0.5</formula>
    </cfRule>
    <cfRule type="cellIs" dxfId="65" priority="16" operator="between">
      <formula>-0.49</formula>
      <formula>0.49</formula>
    </cfRule>
  </conditionalFormatting>
  <conditionalFormatting sqref="I8">
    <cfRule type="cellIs" dxfId="64" priority="41" operator="between">
      <formula>0</formula>
      <formula>0.5</formula>
    </cfRule>
    <cfRule type="cellIs" dxfId="63" priority="42" operator="between">
      <formula>0</formula>
      <formula>0.49</formula>
    </cfRule>
  </conditionalFormatting>
  <conditionalFormatting sqref="I37">
    <cfRule type="cellIs" dxfId="62" priority="1" stopIfTrue="1" operator="equal">
      <formula>0</formula>
    </cfRule>
  </conditionalFormatting>
  <conditionalFormatting sqref="I37:I44">
    <cfRule type="cellIs" dxfId="61" priority="2" operator="between">
      <formula>0</formula>
      <formula>0.5</formula>
    </cfRule>
    <cfRule type="cellIs" dxfId="60"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6" t="s">
        <v>18</v>
      </c>
      <c r="B1" s="816"/>
      <c r="C1" s="816"/>
      <c r="D1" s="816"/>
      <c r="E1" s="816"/>
      <c r="F1" s="816"/>
      <c r="G1" s="1"/>
      <c r="H1" s="1"/>
    </row>
    <row r="2" spans="1:9" x14ac:dyDescent="0.2">
      <c r="A2" s="817"/>
      <c r="B2" s="817"/>
      <c r="C2" s="817"/>
      <c r="D2" s="817"/>
      <c r="E2" s="817"/>
      <c r="F2" s="817"/>
      <c r="G2" s="10"/>
      <c r="H2" s="55" t="s">
        <v>463</v>
      </c>
    </row>
    <row r="3" spans="1:9" x14ac:dyDescent="0.2">
      <c r="A3" s="11"/>
      <c r="B3" s="781">
        <f>INDICE!A3</f>
        <v>45597</v>
      </c>
      <c r="C3" s="781">
        <v>41671</v>
      </c>
      <c r="D3" s="779" t="s">
        <v>115</v>
      </c>
      <c r="E3" s="779"/>
      <c r="F3" s="779" t="s">
        <v>116</v>
      </c>
      <c r="G3" s="779"/>
      <c r="H3" s="779"/>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11590.246690000002</v>
      </c>
      <c r="C5" s="227">
        <v>10.102371832853839</v>
      </c>
      <c r="D5" s="226">
        <v>122078.42612999999</v>
      </c>
      <c r="E5" s="227">
        <v>12.758698687688936</v>
      </c>
      <c r="F5" s="226">
        <v>133169.56124000001</v>
      </c>
      <c r="G5" s="227">
        <v>12.345050610192651</v>
      </c>
      <c r="H5" s="227">
        <v>39.208046662701925</v>
      </c>
    </row>
    <row r="6" spans="1:9" x14ac:dyDescent="0.2">
      <c r="A6" s="402" t="s">
        <v>327</v>
      </c>
      <c r="B6" s="712">
        <v>9970.7199000000001</v>
      </c>
      <c r="C6" s="468">
        <v>6.9539437834601232</v>
      </c>
      <c r="D6" s="429">
        <v>96126.515850000025</v>
      </c>
      <c r="E6" s="430">
        <v>12.231859558738705</v>
      </c>
      <c r="F6" s="429">
        <v>105318.59298000002</v>
      </c>
      <c r="G6" s="430">
        <v>10.563657393901451</v>
      </c>
      <c r="H6" s="714">
        <v>31.008109282330707</v>
      </c>
    </row>
    <row r="7" spans="1:9" x14ac:dyDescent="0.2">
      <c r="A7" s="402" t="s">
        <v>515</v>
      </c>
      <c r="B7" s="713">
        <v>875.45696000000009</v>
      </c>
      <c r="C7" s="500">
        <v>25.736544300347227</v>
      </c>
      <c r="D7" s="431">
        <v>11666.046200000001</v>
      </c>
      <c r="E7" s="500">
        <v>24.306343435523669</v>
      </c>
      <c r="F7" s="431">
        <v>12339.13832</v>
      </c>
      <c r="G7" s="438">
        <v>26.099656157511291</v>
      </c>
      <c r="H7" s="737">
        <v>3.632913606707723</v>
      </c>
    </row>
    <row r="8" spans="1:9" x14ac:dyDescent="0.2">
      <c r="A8" s="402" t="s">
        <v>516</v>
      </c>
      <c r="B8" s="713">
        <v>744.06983000000025</v>
      </c>
      <c r="C8" s="468">
        <v>46.445739230438519</v>
      </c>
      <c r="D8" s="429">
        <v>14285.864080000001</v>
      </c>
      <c r="E8" s="468">
        <v>7.9780261703993327</v>
      </c>
      <c r="F8" s="429">
        <v>15511.829940000001</v>
      </c>
      <c r="G8" s="468">
        <v>14.945776854973944</v>
      </c>
      <c r="H8" s="714">
        <v>4.5670237736634958</v>
      </c>
    </row>
    <row r="9" spans="1:9" x14ac:dyDescent="0.2">
      <c r="A9" s="409" t="s">
        <v>329</v>
      </c>
      <c r="B9" s="411">
        <v>18192.913199999999</v>
      </c>
      <c r="C9" s="227">
        <v>-23.974013870515716</v>
      </c>
      <c r="D9" s="411">
        <v>190353.51403999998</v>
      </c>
      <c r="E9" s="227">
        <v>-27.054317586009585</v>
      </c>
      <c r="F9" s="411">
        <v>206478.98689</v>
      </c>
      <c r="G9" s="227">
        <v>-28.500421587846596</v>
      </c>
      <c r="H9" s="227">
        <v>60.791953337298075</v>
      </c>
    </row>
    <row r="10" spans="1:9" x14ac:dyDescent="0.2">
      <c r="A10" s="402" t="s">
        <v>330</v>
      </c>
      <c r="B10" s="712">
        <v>3352.0697399999999</v>
      </c>
      <c r="C10" s="432">
        <v>-34.429769833171598</v>
      </c>
      <c r="D10" s="429">
        <v>26069.465009999993</v>
      </c>
      <c r="E10" s="430">
        <v>-36.476756308445054</v>
      </c>
      <c r="F10" s="429">
        <v>28143.096140000001</v>
      </c>
      <c r="G10" s="430">
        <v>-39.272027973194852</v>
      </c>
      <c r="H10" s="714">
        <v>8.2859462508958739</v>
      </c>
    </row>
    <row r="11" spans="1:9" x14ac:dyDescent="0.2">
      <c r="A11" s="402" t="s">
        <v>331</v>
      </c>
      <c r="B11" s="712">
        <v>5483.4240399999999</v>
      </c>
      <c r="C11" s="430">
        <v>26.117462019494013</v>
      </c>
      <c r="D11" s="429">
        <v>49041.461230000001</v>
      </c>
      <c r="E11" s="73">
        <v>-15.586205176061144</v>
      </c>
      <c r="F11" s="429">
        <v>53442.858389999994</v>
      </c>
      <c r="G11" s="430">
        <v>-16.389403896555883</v>
      </c>
      <c r="H11" s="714">
        <v>15.73475249172707</v>
      </c>
    </row>
    <row r="12" spans="1:9" x14ac:dyDescent="0.2">
      <c r="A12" s="402" t="s">
        <v>332</v>
      </c>
      <c r="B12" s="712">
        <v>1951.8601700000002</v>
      </c>
      <c r="C12" s="438">
        <v>-39.057043066071472</v>
      </c>
      <c r="D12" s="429">
        <v>27072.254850000005</v>
      </c>
      <c r="E12" s="430">
        <v>-33.227381462516092</v>
      </c>
      <c r="F12" s="429">
        <v>29668.45987000001</v>
      </c>
      <c r="G12" s="430">
        <v>-32.72910548587997</v>
      </c>
      <c r="H12" s="714">
        <v>8.7350468692845542</v>
      </c>
    </row>
    <row r="13" spans="1:9" x14ac:dyDescent="0.2">
      <c r="A13" s="402" t="s">
        <v>333</v>
      </c>
      <c r="B13" s="712">
        <v>1091.51225</v>
      </c>
      <c r="C13" s="430">
        <v>-74.178262897676902</v>
      </c>
      <c r="D13" s="429">
        <v>30694.101690000003</v>
      </c>
      <c r="E13" s="430">
        <v>-30.206995206953646</v>
      </c>
      <c r="F13" s="429">
        <v>33370.194940000001</v>
      </c>
      <c r="G13" s="430">
        <v>-31.937453499958224</v>
      </c>
      <c r="H13" s="714">
        <v>9.8249190593411893</v>
      </c>
    </row>
    <row r="14" spans="1:9" x14ac:dyDescent="0.2">
      <c r="A14" s="402" t="s">
        <v>334</v>
      </c>
      <c r="B14" s="712">
        <v>2059.826</v>
      </c>
      <c r="C14" s="430">
        <v>-0.28291207768551629</v>
      </c>
      <c r="D14" s="429">
        <v>21513.382770000004</v>
      </c>
      <c r="E14" s="430">
        <v>-19.02415084935846</v>
      </c>
      <c r="F14" s="429">
        <v>24792.705310000001</v>
      </c>
      <c r="G14" s="430">
        <v>-19.237537556575376</v>
      </c>
      <c r="H14" s="714">
        <v>7.2995175296644064</v>
      </c>
    </row>
    <row r="15" spans="1:9" x14ac:dyDescent="0.2">
      <c r="A15" s="402" t="s">
        <v>655</v>
      </c>
      <c r="B15" s="712">
        <v>1062.4867400000001</v>
      </c>
      <c r="C15" s="500">
        <v>-3.0221955985036022</v>
      </c>
      <c r="D15" s="429">
        <v>11948.64207</v>
      </c>
      <c r="E15" s="500">
        <v>89.570262326838829</v>
      </c>
      <c r="F15" s="429">
        <v>13047.465819999999</v>
      </c>
      <c r="G15" s="500">
        <v>107.00356607115802</v>
      </c>
      <c r="H15" s="714">
        <v>3.8414607958241884</v>
      </c>
    </row>
    <row r="16" spans="1:9" x14ac:dyDescent="0.2">
      <c r="A16" s="402" t="s">
        <v>335</v>
      </c>
      <c r="B16" s="712">
        <v>3191.7342600000002</v>
      </c>
      <c r="C16" s="430">
        <v>-17.710572914591609</v>
      </c>
      <c r="D16" s="429">
        <v>24014.206420000002</v>
      </c>
      <c r="E16" s="430">
        <v>-45.942283953771422</v>
      </c>
      <c r="F16" s="429">
        <v>24014.206420000002</v>
      </c>
      <c r="G16" s="430">
        <v>-50.372436678410494</v>
      </c>
      <c r="H16" s="715">
        <v>7.0703103405607957</v>
      </c>
    </row>
    <row r="17" spans="1:8" x14ac:dyDescent="0.2">
      <c r="A17" s="409" t="s">
        <v>534</v>
      </c>
      <c r="B17" s="516">
        <v>0</v>
      </c>
      <c r="C17" s="656" t="s">
        <v>142</v>
      </c>
      <c r="D17" s="411">
        <v>0</v>
      </c>
      <c r="E17" s="646" t="s">
        <v>142</v>
      </c>
      <c r="F17" s="411">
        <v>0</v>
      </c>
      <c r="G17" s="413">
        <v>-100</v>
      </c>
      <c r="H17" s="411">
        <v>0</v>
      </c>
    </row>
    <row r="18" spans="1:8" x14ac:dyDescent="0.2">
      <c r="A18" s="410" t="s">
        <v>114</v>
      </c>
      <c r="B18" s="61">
        <v>29783.159889999999</v>
      </c>
      <c r="C18" s="62">
        <v>-13.563397437889781</v>
      </c>
      <c r="D18" s="61">
        <v>312431.94017000002</v>
      </c>
      <c r="E18" s="62">
        <v>-15.379998768951413</v>
      </c>
      <c r="F18" s="61">
        <v>339648.54813000001</v>
      </c>
      <c r="G18" s="62">
        <v>-16.617002119405981</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59" priority="5" operator="between">
      <formula>0.0001</formula>
      <formula>0.44999</formula>
    </cfRule>
  </conditionalFormatting>
  <conditionalFormatting sqref="C15">
    <cfRule type="cellIs" dxfId="58" priority="11" operator="between">
      <formula>0.0001</formula>
      <formula>0.44999</formula>
    </cfRule>
  </conditionalFormatting>
  <conditionalFormatting sqref="C16:C17">
    <cfRule type="cellIs" dxfId="57" priority="20" operator="between">
      <formula>0</formula>
      <formula>0.5</formula>
    </cfRule>
    <cfRule type="cellIs" dxfId="56" priority="21" operator="between">
      <formula>0</formula>
      <formula>0.49</formula>
    </cfRule>
  </conditionalFormatting>
  <conditionalFormatting sqref="E7">
    <cfRule type="cellIs" dxfId="55" priority="1" operator="between">
      <formula>0.0001</formula>
      <formula>0.44999</formula>
    </cfRule>
  </conditionalFormatting>
  <conditionalFormatting sqref="E11">
    <cfRule type="cellIs" dxfId="54" priority="14" operator="between">
      <formula>-0.5</formula>
      <formula>0.5</formula>
    </cfRule>
    <cfRule type="cellIs" dxfId="53" priority="15" operator="between">
      <formula>0</formula>
      <formula>0.49</formula>
    </cfRule>
  </conditionalFormatting>
  <conditionalFormatting sqref="E15">
    <cfRule type="cellIs" dxfId="52" priority="7" operator="between">
      <formula>0.0001</formula>
      <formula>0.44999</formula>
    </cfRule>
  </conditionalFormatting>
  <conditionalFormatting sqref="E17:E18">
    <cfRule type="cellIs" dxfId="51" priority="25" operator="between">
      <formula>0.00001</formula>
      <formula>0.049999</formula>
    </cfRule>
  </conditionalFormatting>
  <conditionalFormatting sqref="G15">
    <cfRule type="cellIs" dxfId="50" priority="6" operator="between">
      <formula>0.0001</formula>
      <formula>0.44999</formula>
    </cfRule>
  </conditionalFormatting>
  <conditionalFormatting sqref="G17:G18">
    <cfRule type="cellIs" dxfId="49" priority="24" operator="between">
      <formula>0.00001</formula>
      <formula>0.049999</formula>
    </cfRule>
  </conditionalFormatting>
  <conditionalFormatting sqref="H7">
    <cfRule type="cellIs" dxfId="48"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x14ac:dyDescent="0.2">
      <c r="A1" s="612" t="s">
        <v>497</v>
      </c>
      <c r="B1" s="1"/>
      <c r="C1" s="1"/>
      <c r="D1" s="1"/>
      <c r="E1" s="1"/>
      <c r="F1" s="1"/>
      <c r="G1" s="1"/>
      <c r="H1" s="1"/>
    </row>
    <row r="2" spans="1:8" x14ac:dyDescent="0.2">
      <c r="A2" s="1"/>
      <c r="B2" s="1"/>
      <c r="C2" s="1"/>
      <c r="D2" s="1"/>
      <c r="E2" s="1"/>
      <c r="F2" s="1"/>
      <c r="G2" s="55" t="s">
        <v>465</v>
      </c>
      <c r="H2" s="1"/>
    </row>
    <row r="3" spans="1:8" x14ac:dyDescent="0.2">
      <c r="A3" s="56"/>
      <c r="B3" s="781">
        <f>INDICE!A3</f>
        <v>45597</v>
      </c>
      <c r="C3" s="779">
        <v>41671</v>
      </c>
      <c r="D3" s="779" t="s">
        <v>115</v>
      </c>
      <c r="E3" s="779"/>
      <c r="F3" s="779" t="s">
        <v>116</v>
      </c>
      <c r="G3" s="779"/>
      <c r="H3" s="1"/>
    </row>
    <row r="4" spans="1:8" x14ac:dyDescent="0.2">
      <c r="A4" s="66"/>
      <c r="B4" s="184" t="s">
        <v>339</v>
      </c>
      <c r="C4" s="185" t="s">
        <v>417</v>
      </c>
      <c r="D4" s="184" t="s">
        <v>339</v>
      </c>
      <c r="E4" s="185" t="s">
        <v>417</v>
      </c>
      <c r="F4" s="184" t="s">
        <v>339</v>
      </c>
      <c r="G4" s="186" t="s">
        <v>417</v>
      </c>
      <c r="H4" s="1"/>
    </row>
    <row r="5" spans="1:8" x14ac:dyDescent="0.2">
      <c r="A5" s="433" t="s">
        <v>464</v>
      </c>
      <c r="B5" s="434">
        <v>34.805205679000942</v>
      </c>
      <c r="C5" s="416">
        <v>-9.9067903002313269</v>
      </c>
      <c r="D5" s="435">
        <v>31.582634775660622</v>
      </c>
      <c r="E5" s="416">
        <v>-17.808515025000737</v>
      </c>
      <c r="F5" s="435">
        <v>32.060605736584989</v>
      </c>
      <c r="G5" s="416">
        <v>-21.150322914719005</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6" t="s">
        <v>336</v>
      </c>
      <c r="B1" s="816"/>
      <c r="C1" s="816"/>
      <c r="D1" s="816"/>
      <c r="E1" s="816"/>
      <c r="F1" s="816"/>
      <c r="G1" s="816"/>
      <c r="H1" s="1"/>
      <c r="I1" s="1"/>
    </row>
    <row r="2" spans="1:15" x14ac:dyDescent="0.2">
      <c r="A2" s="817"/>
      <c r="B2" s="817"/>
      <c r="C2" s="817"/>
      <c r="D2" s="817"/>
      <c r="E2" s="817"/>
      <c r="F2" s="817"/>
      <c r="G2" s="817"/>
      <c r="H2" s="10"/>
      <c r="I2" s="55" t="s">
        <v>463</v>
      </c>
    </row>
    <row r="3" spans="1:15" x14ac:dyDescent="0.2">
      <c r="A3" s="796" t="s">
        <v>447</v>
      </c>
      <c r="B3" s="796" t="s">
        <v>448</v>
      </c>
      <c r="C3" s="777">
        <f>INDICE!A3</f>
        <v>45597</v>
      </c>
      <c r="D3" s="778">
        <v>41671</v>
      </c>
      <c r="E3" s="778" t="s">
        <v>115</v>
      </c>
      <c r="F3" s="778"/>
      <c r="G3" s="778" t="s">
        <v>116</v>
      </c>
      <c r="H3" s="778"/>
      <c r="I3" s="778"/>
    </row>
    <row r="4" spans="1:15" x14ac:dyDescent="0.2">
      <c r="A4" s="797"/>
      <c r="B4" s="797"/>
      <c r="C4" s="82" t="s">
        <v>54</v>
      </c>
      <c r="D4" s="82" t="s">
        <v>417</v>
      </c>
      <c r="E4" s="82" t="s">
        <v>54</v>
      </c>
      <c r="F4" s="82" t="s">
        <v>417</v>
      </c>
      <c r="G4" s="82" t="s">
        <v>54</v>
      </c>
      <c r="H4" s="83" t="s">
        <v>417</v>
      </c>
      <c r="I4" s="83" t="s">
        <v>106</v>
      </c>
    </row>
    <row r="5" spans="1:15" x14ac:dyDescent="0.2">
      <c r="A5" s="11"/>
      <c r="B5" s="11" t="s">
        <v>266</v>
      </c>
      <c r="C5" s="751">
        <v>0</v>
      </c>
      <c r="D5" s="142" t="s">
        <v>142</v>
      </c>
      <c r="E5" s="752">
        <v>48.195209999999996</v>
      </c>
      <c r="F5" s="142">
        <v>-94.72279405239199</v>
      </c>
      <c r="G5" s="752">
        <v>48.195209999999996</v>
      </c>
      <c r="H5" s="142">
        <v>-97.651732100338336</v>
      </c>
      <c r="I5" s="753">
        <v>0.12504663262968632</v>
      </c>
      <c r="K5" s="167"/>
      <c r="M5" s="167"/>
      <c r="O5" s="167"/>
    </row>
    <row r="6" spans="1:15" x14ac:dyDescent="0.2">
      <c r="A6" s="11"/>
      <c r="B6" s="11" t="s">
        <v>659</v>
      </c>
      <c r="C6" s="751">
        <v>3.8551100000000003</v>
      </c>
      <c r="D6" s="142">
        <v>-21.829046726849473</v>
      </c>
      <c r="E6" s="752">
        <v>40.331070000000004</v>
      </c>
      <c r="F6" s="142">
        <v>0.50435249801390603</v>
      </c>
      <c r="G6" s="752">
        <v>46.807079999999992</v>
      </c>
      <c r="H6" s="142">
        <v>2.0429483509694113</v>
      </c>
      <c r="I6" s="753">
        <v>0.12144500951916876</v>
      </c>
    </row>
    <row r="7" spans="1:15" x14ac:dyDescent="0.2">
      <c r="A7" s="11"/>
      <c r="B7" s="11" t="s">
        <v>233</v>
      </c>
      <c r="C7" s="751">
        <v>0</v>
      </c>
      <c r="D7" s="142" t="s">
        <v>142</v>
      </c>
      <c r="E7" s="752">
        <v>0</v>
      </c>
      <c r="F7" s="142">
        <v>-100</v>
      </c>
      <c r="G7" s="752">
        <v>0</v>
      </c>
      <c r="H7" s="142">
        <v>-100</v>
      </c>
      <c r="I7" s="753">
        <v>0</v>
      </c>
    </row>
    <row r="8" spans="1:15" x14ac:dyDescent="0.2">
      <c r="A8" s="11"/>
      <c r="B8" s="11" t="s">
        <v>270</v>
      </c>
      <c r="C8" s="751">
        <v>0</v>
      </c>
      <c r="D8" s="142" t="s">
        <v>142</v>
      </c>
      <c r="E8" s="752">
        <v>321.02879999999999</v>
      </c>
      <c r="F8" s="142" t="s">
        <v>142</v>
      </c>
      <c r="G8" s="752">
        <v>321.02879999999999</v>
      </c>
      <c r="H8" s="142" t="s">
        <v>142</v>
      </c>
      <c r="I8" s="753">
        <v>0.83293693329999086</v>
      </c>
    </row>
    <row r="9" spans="1:15" x14ac:dyDescent="0.2">
      <c r="A9" s="11"/>
      <c r="B9" s="11" t="s">
        <v>274</v>
      </c>
      <c r="C9" s="751">
        <v>0</v>
      </c>
      <c r="D9" s="142" t="s">
        <v>142</v>
      </c>
      <c r="E9" s="752">
        <v>0</v>
      </c>
      <c r="F9" s="142">
        <v>-100</v>
      </c>
      <c r="G9" s="752">
        <v>0</v>
      </c>
      <c r="H9" s="142">
        <v>-100</v>
      </c>
      <c r="I9" s="753">
        <v>0</v>
      </c>
    </row>
    <row r="10" spans="1:15" x14ac:dyDescent="0.2">
      <c r="A10" s="11"/>
      <c r="B10" s="11" t="s">
        <v>234</v>
      </c>
      <c r="C10" s="751">
        <v>287.83520999999996</v>
      </c>
      <c r="D10" s="142">
        <v>-93.027206469480234</v>
      </c>
      <c r="E10" s="752">
        <v>9206.7416400000002</v>
      </c>
      <c r="F10" s="142">
        <v>-74.823855598964983</v>
      </c>
      <c r="G10" s="752">
        <v>10736.987430000003</v>
      </c>
      <c r="H10" s="142">
        <v>-74.341033554047456</v>
      </c>
      <c r="I10" s="754">
        <v>27.858040720411225</v>
      </c>
    </row>
    <row r="11" spans="1:15" x14ac:dyDescent="0.2">
      <c r="A11" s="11"/>
      <c r="B11" s="762" t="s">
        <v>322</v>
      </c>
      <c r="C11" s="755">
        <v>253.73862999999997</v>
      </c>
      <c r="D11" s="412">
        <v>-93.646398922024403</v>
      </c>
      <c r="E11" s="756">
        <v>8575.8122500000027</v>
      </c>
      <c r="F11" s="412">
        <v>-76.009268729890451</v>
      </c>
      <c r="G11" s="756">
        <v>10062.60296</v>
      </c>
      <c r="H11" s="412">
        <v>-75.388996862753245</v>
      </c>
      <c r="I11" s="757">
        <v>26.108291999091076</v>
      </c>
    </row>
    <row r="12" spans="1:15" x14ac:dyDescent="0.2">
      <c r="A12" s="11"/>
      <c r="B12" s="762" t="s">
        <v>319</v>
      </c>
      <c r="C12" s="755">
        <v>34.096579999999996</v>
      </c>
      <c r="D12" s="412">
        <v>-74.622280627429944</v>
      </c>
      <c r="E12" s="756">
        <v>630.9293899999999</v>
      </c>
      <c r="F12" s="412">
        <v>-23.333319521255259</v>
      </c>
      <c r="G12" s="756">
        <v>674.38446999999996</v>
      </c>
      <c r="H12" s="412">
        <v>-29.63215142641597</v>
      </c>
      <c r="I12" s="757">
        <v>1.7497487213201421</v>
      </c>
    </row>
    <row r="13" spans="1:15" x14ac:dyDescent="0.2">
      <c r="A13" s="11"/>
      <c r="B13" s="11" t="s">
        <v>581</v>
      </c>
      <c r="C13" s="751">
        <v>0</v>
      </c>
      <c r="D13" s="142">
        <v>-100</v>
      </c>
      <c r="E13" s="752">
        <v>500.16659999999996</v>
      </c>
      <c r="F13" s="142">
        <v>2.1746910444276537</v>
      </c>
      <c r="G13" s="752">
        <v>557.33745999999996</v>
      </c>
      <c r="H13" s="142">
        <v>13.853629536610509</v>
      </c>
      <c r="I13" s="753">
        <v>1.446060150197136</v>
      </c>
    </row>
    <row r="14" spans="1:15" x14ac:dyDescent="0.2">
      <c r="A14" s="11"/>
      <c r="B14" s="11" t="s">
        <v>235</v>
      </c>
      <c r="C14" s="751">
        <v>0</v>
      </c>
      <c r="D14" s="142" t="s">
        <v>142</v>
      </c>
      <c r="E14" s="752">
        <v>1.73546</v>
      </c>
      <c r="F14" s="142" t="s">
        <v>142</v>
      </c>
      <c r="G14" s="752">
        <v>1.73546</v>
      </c>
      <c r="H14" s="142">
        <v>-99.671364442396197</v>
      </c>
      <c r="I14" s="753">
        <v>4.5028007775775947E-3</v>
      </c>
    </row>
    <row r="15" spans="1:15" x14ac:dyDescent="0.2">
      <c r="A15" s="11"/>
      <c r="B15" s="11" t="s">
        <v>275</v>
      </c>
      <c r="C15" s="751">
        <v>0</v>
      </c>
      <c r="D15" s="142" t="s">
        <v>142</v>
      </c>
      <c r="E15" s="752">
        <v>0</v>
      </c>
      <c r="F15" s="142" t="s">
        <v>142</v>
      </c>
      <c r="G15" s="752">
        <v>0</v>
      </c>
      <c r="H15" s="142">
        <v>-100</v>
      </c>
      <c r="I15" s="753">
        <v>0</v>
      </c>
    </row>
    <row r="16" spans="1:15" x14ac:dyDescent="0.2">
      <c r="A16" s="11"/>
      <c r="B16" s="11" t="s">
        <v>276</v>
      </c>
      <c r="C16" s="751">
        <v>0</v>
      </c>
      <c r="D16" s="142" t="s">
        <v>142</v>
      </c>
      <c r="E16" s="752">
        <v>0</v>
      </c>
      <c r="F16" s="142" t="s">
        <v>142</v>
      </c>
      <c r="G16" s="752">
        <v>12.89898</v>
      </c>
      <c r="H16" s="142" t="s">
        <v>142</v>
      </c>
      <c r="I16" s="753">
        <v>3.3467517069801569E-2</v>
      </c>
    </row>
    <row r="17" spans="1:10" x14ac:dyDescent="0.2">
      <c r="A17" s="11"/>
      <c r="B17" s="11" t="s">
        <v>206</v>
      </c>
      <c r="C17" s="751">
        <v>196.66685000000001</v>
      </c>
      <c r="D17" s="142">
        <v>134.72325974447733</v>
      </c>
      <c r="E17" s="752">
        <v>1661.1274700000001</v>
      </c>
      <c r="F17" s="142">
        <v>-78.996475769081414</v>
      </c>
      <c r="G17" s="752">
        <v>1866.9615400000002</v>
      </c>
      <c r="H17" s="142">
        <v>-79.889536495777591</v>
      </c>
      <c r="I17" s="753">
        <v>4.8439928745228729</v>
      </c>
    </row>
    <row r="18" spans="1:10" x14ac:dyDescent="0.2">
      <c r="A18" s="11"/>
      <c r="B18" s="11" t="s">
        <v>207</v>
      </c>
      <c r="C18" s="751">
        <v>0</v>
      </c>
      <c r="D18" s="412">
        <v>-100</v>
      </c>
      <c r="E18" s="752">
        <v>128.10267999999999</v>
      </c>
      <c r="F18" s="412">
        <v>478.97684593029817</v>
      </c>
      <c r="G18" s="752">
        <v>128.10267999999999</v>
      </c>
      <c r="H18" s="412">
        <v>478.97684593029817</v>
      </c>
      <c r="I18" s="753">
        <v>0.33237346128045231</v>
      </c>
    </row>
    <row r="19" spans="1:10" x14ac:dyDescent="0.2">
      <c r="A19" s="11"/>
      <c r="B19" s="11" t="s">
        <v>540</v>
      </c>
      <c r="C19" s="751">
        <v>0</v>
      </c>
      <c r="D19" s="142" t="s">
        <v>142</v>
      </c>
      <c r="E19" s="752">
        <v>45.164699999999996</v>
      </c>
      <c r="F19" s="142">
        <v>-0.47417489865552814</v>
      </c>
      <c r="G19" s="752">
        <v>1039.4727</v>
      </c>
      <c r="H19" s="142">
        <v>2190.6025754144789</v>
      </c>
      <c r="I19" s="754">
        <v>2.6970016490329258</v>
      </c>
    </row>
    <row r="20" spans="1:10" x14ac:dyDescent="0.2">
      <c r="A20" s="11"/>
      <c r="B20" s="11" t="s">
        <v>658</v>
      </c>
      <c r="C20" s="751">
        <v>248.83871999999997</v>
      </c>
      <c r="D20" s="142">
        <v>-63.332724713945822</v>
      </c>
      <c r="E20" s="752">
        <v>3737.4769500000002</v>
      </c>
      <c r="F20" s="142">
        <v>-38.695839744940592</v>
      </c>
      <c r="G20" s="752">
        <v>4098.4845600000008</v>
      </c>
      <c r="H20" s="142">
        <v>-41.975988819129455</v>
      </c>
      <c r="I20" s="754">
        <v>10.633871978413659</v>
      </c>
    </row>
    <row r="21" spans="1:10" x14ac:dyDescent="0.2">
      <c r="A21" s="11"/>
      <c r="B21" s="11" t="s">
        <v>208</v>
      </c>
      <c r="C21" s="751">
        <v>22.580470000000002</v>
      </c>
      <c r="D21" s="142">
        <v>-95.311836134103444</v>
      </c>
      <c r="E21" s="752">
        <v>22.580470000000002</v>
      </c>
      <c r="F21" s="142">
        <v>-95.311836134103444</v>
      </c>
      <c r="G21" s="752">
        <v>45.574710000000003</v>
      </c>
      <c r="H21" s="142">
        <v>-90.53776521831854</v>
      </c>
      <c r="I21" s="754">
        <v>0.11824751917409411</v>
      </c>
    </row>
    <row r="22" spans="1:10" x14ac:dyDescent="0.2">
      <c r="A22" s="11"/>
      <c r="B22" s="11" t="s">
        <v>237</v>
      </c>
      <c r="C22" s="751">
        <v>0</v>
      </c>
      <c r="D22" s="142">
        <v>-100</v>
      </c>
      <c r="E22" s="752">
        <v>167.91238999999999</v>
      </c>
      <c r="F22" s="142">
        <v>-53.931295201923938</v>
      </c>
      <c r="G22" s="752">
        <v>167.91238999999999</v>
      </c>
      <c r="H22" s="142">
        <v>-53.931295201923938</v>
      </c>
      <c r="I22" s="754">
        <v>0.43566319031087569</v>
      </c>
    </row>
    <row r="23" spans="1:10" x14ac:dyDescent="0.2">
      <c r="A23" s="11"/>
      <c r="B23" s="11" t="s">
        <v>664</v>
      </c>
      <c r="C23" s="751">
        <v>0.59105999999999992</v>
      </c>
      <c r="D23" s="142" t="s">
        <v>142</v>
      </c>
      <c r="E23" s="752">
        <v>2.0099999999999998</v>
      </c>
      <c r="F23" s="142">
        <v>608.51986323099152</v>
      </c>
      <c r="G23" s="752">
        <v>2.6044799999999997</v>
      </c>
      <c r="H23" s="142">
        <v>818.07254397405609</v>
      </c>
      <c r="I23" s="753">
        <v>6.7575481827211754E-3</v>
      </c>
    </row>
    <row r="24" spans="1:10" x14ac:dyDescent="0.2">
      <c r="A24" s="11"/>
      <c r="B24" s="11" t="s">
        <v>238</v>
      </c>
      <c r="C24" s="751">
        <v>1054.77682</v>
      </c>
      <c r="D24" s="142" t="s">
        <v>142</v>
      </c>
      <c r="E24" s="752">
        <v>1054.77682</v>
      </c>
      <c r="F24" s="142" t="s">
        <v>142</v>
      </c>
      <c r="G24" s="752">
        <v>1054.77682</v>
      </c>
      <c r="H24" s="142" t="s">
        <v>142</v>
      </c>
      <c r="I24" s="753">
        <v>2.7367095094481133</v>
      </c>
    </row>
    <row r="25" spans="1:10" x14ac:dyDescent="0.2">
      <c r="A25" s="160" t="s">
        <v>438</v>
      </c>
      <c r="B25" s="705"/>
      <c r="C25" s="758">
        <v>1815.1442400000001</v>
      </c>
      <c r="D25" s="147">
        <v>-67.191068145337439</v>
      </c>
      <c r="E25" s="758">
        <v>16937.350260000003</v>
      </c>
      <c r="F25" s="147">
        <v>-68.225307036802832</v>
      </c>
      <c r="G25" s="758">
        <v>20128.880300000008</v>
      </c>
      <c r="H25" s="147">
        <v>-67.842641999217136</v>
      </c>
      <c r="I25" s="759">
        <v>52.226117494270319</v>
      </c>
    </row>
    <row r="26" spans="1:10" ht="14.25" customHeight="1" x14ac:dyDescent="0.2">
      <c r="A26" s="11"/>
      <c r="B26" s="11" t="s">
        <v>677</v>
      </c>
      <c r="C26" s="751">
        <v>0</v>
      </c>
      <c r="D26" s="142" t="s">
        <v>142</v>
      </c>
      <c r="E26" s="752">
        <v>135.54614999999998</v>
      </c>
      <c r="F26" s="142" t="s">
        <v>142</v>
      </c>
      <c r="G26" s="752">
        <v>135.54614999999998</v>
      </c>
      <c r="H26" s="142" t="s">
        <v>142</v>
      </c>
      <c r="I26" s="753">
        <v>0.35168618672723612</v>
      </c>
    </row>
    <row r="27" spans="1:10" x14ac:dyDescent="0.2">
      <c r="A27" s="11"/>
      <c r="B27" s="11" t="s">
        <v>215</v>
      </c>
      <c r="C27" s="751">
        <v>0</v>
      </c>
      <c r="D27" s="142" t="s">
        <v>142</v>
      </c>
      <c r="E27" s="752">
        <v>2332.5676600000002</v>
      </c>
      <c r="F27" s="142" t="s">
        <v>142</v>
      </c>
      <c r="G27" s="752">
        <v>2332.5676600000002</v>
      </c>
      <c r="H27" s="142" t="s">
        <v>142</v>
      </c>
      <c r="I27" s="754">
        <v>6.0520481446995902</v>
      </c>
    </row>
    <row r="28" spans="1:10" x14ac:dyDescent="0.2">
      <c r="A28" s="11"/>
      <c r="B28" s="237" t="s">
        <v>241</v>
      </c>
      <c r="C28" s="755">
        <v>928</v>
      </c>
      <c r="D28" s="412">
        <v>54.364367208144593</v>
      </c>
      <c r="E28" s="756">
        <v>9048</v>
      </c>
      <c r="F28" s="412">
        <v>4.4420779859092363</v>
      </c>
      <c r="G28" s="756">
        <v>9857</v>
      </c>
      <c r="H28" s="412">
        <v>7.2558464803381391</v>
      </c>
      <c r="I28" s="757">
        <v>25.574837371407206</v>
      </c>
    </row>
    <row r="29" spans="1:10" ht="14.25" customHeight="1" x14ac:dyDescent="0.2">
      <c r="A29" s="11"/>
      <c r="B29" s="762" t="s">
        <v>322</v>
      </c>
      <c r="C29" s="755">
        <v>928</v>
      </c>
      <c r="D29" s="412">
        <v>54.666666666666664</v>
      </c>
      <c r="E29" s="756">
        <v>9048</v>
      </c>
      <c r="F29" s="412">
        <v>4.456245670745786</v>
      </c>
      <c r="G29" s="756">
        <v>9857</v>
      </c>
      <c r="H29" s="412">
        <v>7.2695614321471327</v>
      </c>
      <c r="I29" s="757">
        <v>25.574837371407206</v>
      </c>
    </row>
    <row r="30" spans="1:10" ht="14.25" customHeight="1" x14ac:dyDescent="0.2">
      <c r="A30" s="11"/>
      <c r="B30" s="763" t="s">
        <v>319</v>
      </c>
      <c r="C30" s="751">
        <v>0</v>
      </c>
      <c r="D30" s="142">
        <v>-100</v>
      </c>
      <c r="E30" s="752">
        <v>0</v>
      </c>
      <c r="F30" s="142">
        <v>-100</v>
      </c>
      <c r="G30" s="752">
        <v>0</v>
      </c>
      <c r="H30" s="142">
        <v>-100</v>
      </c>
      <c r="I30" s="753">
        <v>0</v>
      </c>
    </row>
    <row r="31" spans="1:10" ht="14.25" customHeight="1" x14ac:dyDescent="0.2">
      <c r="A31" s="160" t="s">
        <v>439</v>
      </c>
      <c r="B31" s="705"/>
      <c r="C31" s="758">
        <v>928</v>
      </c>
      <c r="D31" s="147">
        <v>54.364367208144593</v>
      </c>
      <c r="E31" s="758">
        <v>11516.113810000001</v>
      </c>
      <c r="F31" s="147">
        <v>32.931792289857029</v>
      </c>
      <c r="G31" s="758">
        <v>12325.113810000001</v>
      </c>
      <c r="H31" s="147">
        <v>34.111850934164103</v>
      </c>
      <c r="I31" s="759">
        <v>31.978571702834035</v>
      </c>
      <c r="J31" s="428"/>
    </row>
    <row r="32" spans="1:10" ht="14.25" customHeight="1" x14ac:dyDescent="0.2">
      <c r="A32" s="11"/>
      <c r="B32" s="763" t="s">
        <v>231</v>
      </c>
      <c r="C32" s="751">
        <v>0</v>
      </c>
      <c r="D32" s="142" t="s">
        <v>142</v>
      </c>
      <c r="E32" s="752">
        <v>70.11497</v>
      </c>
      <c r="F32" s="142">
        <v>-58.426362897242889</v>
      </c>
      <c r="G32" s="752">
        <v>87.721399999999988</v>
      </c>
      <c r="H32" s="142">
        <v>-47.986889964499781</v>
      </c>
      <c r="I32" s="753">
        <v>0.22760074454622703</v>
      </c>
      <c r="J32" s="428"/>
    </row>
    <row r="33" spans="1:9" ht="14.25" customHeight="1" x14ac:dyDescent="0.2">
      <c r="A33" s="160" t="s">
        <v>300</v>
      </c>
      <c r="B33" s="705"/>
      <c r="C33" s="758">
        <v>0</v>
      </c>
      <c r="D33" s="147" t="s">
        <v>142</v>
      </c>
      <c r="E33" s="758">
        <v>70.11497</v>
      </c>
      <c r="F33" s="147">
        <v>-58.426362897242889</v>
      </c>
      <c r="G33" s="758">
        <v>87.721399999999988</v>
      </c>
      <c r="H33" s="147">
        <v>-47.986889964499781</v>
      </c>
      <c r="I33" s="759">
        <v>0.22760074454622703</v>
      </c>
    </row>
    <row r="34" spans="1:9" ht="14.25" customHeight="1" x14ac:dyDescent="0.2">
      <c r="A34" s="11"/>
      <c r="B34" s="11" t="s">
        <v>561</v>
      </c>
      <c r="C34" s="751">
        <v>0</v>
      </c>
      <c r="D34" s="142" t="s">
        <v>142</v>
      </c>
      <c r="E34" s="752">
        <v>676.63525000000004</v>
      </c>
      <c r="F34" s="142">
        <v>4112.3840503019355</v>
      </c>
      <c r="G34" s="752">
        <v>676.63525000000004</v>
      </c>
      <c r="H34" s="142">
        <v>4112.3840503019355</v>
      </c>
      <c r="I34" s="753">
        <v>1.755588564320935</v>
      </c>
    </row>
    <row r="35" spans="1:9" ht="15.75" customHeight="1" x14ac:dyDescent="0.2">
      <c r="A35" s="11"/>
      <c r="B35" s="11" t="s">
        <v>202</v>
      </c>
      <c r="C35" s="751">
        <v>0</v>
      </c>
      <c r="D35" s="142" t="s">
        <v>142</v>
      </c>
      <c r="E35" s="752">
        <v>338.12256000000002</v>
      </c>
      <c r="F35" s="142">
        <v>-51.124758068516861</v>
      </c>
      <c r="G35" s="752">
        <v>338.12256000000002</v>
      </c>
      <c r="H35" s="142">
        <v>-74.566761542388321</v>
      </c>
      <c r="I35" s="753">
        <v>0.87728816917965657</v>
      </c>
    </row>
    <row r="36" spans="1:9" s="1" customFormat="1" ht="14.25" customHeight="1" x14ac:dyDescent="0.2">
      <c r="A36" s="11"/>
      <c r="B36" s="11" t="s">
        <v>660</v>
      </c>
      <c r="C36" s="751">
        <v>0</v>
      </c>
      <c r="D36" s="142" t="s">
        <v>142</v>
      </c>
      <c r="E36" s="756">
        <v>0</v>
      </c>
      <c r="F36" s="142">
        <v>-100</v>
      </c>
      <c r="G36" s="756">
        <v>0</v>
      </c>
      <c r="H36" s="142">
        <v>-100</v>
      </c>
      <c r="I36" s="753">
        <v>0</v>
      </c>
    </row>
    <row r="37" spans="1:9" s="1" customFormat="1" x14ac:dyDescent="0.2">
      <c r="A37" s="11"/>
      <c r="B37" s="11" t="s">
        <v>203</v>
      </c>
      <c r="C37" s="751">
        <v>0</v>
      </c>
      <c r="D37" s="142" t="s">
        <v>142</v>
      </c>
      <c r="E37" s="756">
        <v>22.35529</v>
      </c>
      <c r="F37" s="142" t="s">
        <v>142</v>
      </c>
      <c r="G37" s="752">
        <v>22.35529</v>
      </c>
      <c r="H37" s="142" t="s">
        <v>142</v>
      </c>
      <c r="I37" s="753">
        <v>5.8002729648031423E-2</v>
      </c>
    </row>
    <row r="38" spans="1:9" s="1" customFormat="1" x14ac:dyDescent="0.2">
      <c r="A38" s="11"/>
      <c r="B38" s="11" t="s">
        <v>661</v>
      </c>
      <c r="C38" s="751">
        <v>0</v>
      </c>
      <c r="D38" s="142">
        <v>-100</v>
      </c>
      <c r="E38" s="756">
        <v>882.99936000000002</v>
      </c>
      <c r="F38" s="142">
        <v>-81.641799700546144</v>
      </c>
      <c r="G38" s="752">
        <v>882.99936000000002</v>
      </c>
      <c r="H38" s="142">
        <v>-81.641799700546144</v>
      </c>
      <c r="I38" s="753">
        <v>2.2910180613834479</v>
      </c>
    </row>
    <row r="39" spans="1:9" s="1" customFormat="1" x14ac:dyDescent="0.2">
      <c r="A39" s="160" t="s">
        <v>662</v>
      </c>
      <c r="B39" s="705"/>
      <c r="C39" s="758">
        <v>0</v>
      </c>
      <c r="D39" s="147">
        <v>-100</v>
      </c>
      <c r="E39" s="758">
        <v>1920.1124600000001</v>
      </c>
      <c r="F39" s="147">
        <v>-65.325923897999189</v>
      </c>
      <c r="G39" s="758">
        <v>1920.1124600000001</v>
      </c>
      <c r="H39" s="147">
        <v>-68.906302052831933</v>
      </c>
      <c r="I39" s="759">
        <v>4.9818975245320711</v>
      </c>
    </row>
    <row r="40" spans="1:9" s="1" customFormat="1" x14ac:dyDescent="0.2">
      <c r="A40" s="11"/>
      <c r="B40" s="11" t="s">
        <v>533</v>
      </c>
      <c r="C40" s="751">
        <v>0</v>
      </c>
      <c r="D40" s="142" t="s">
        <v>142</v>
      </c>
      <c r="E40" s="756">
        <v>902.40485000000001</v>
      </c>
      <c r="F40" s="142">
        <v>-21.609974277976718</v>
      </c>
      <c r="G40" s="752">
        <v>902.40485000000001</v>
      </c>
      <c r="H40" s="142">
        <v>-21.609974277976718</v>
      </c>
      <c r="I40" s="753">
        <v>2.3413672803002044</v>
      </c>
    </row>
    <row r="41" spans="1:9" s="1" customFormat="1" x14ac:dyDescent="0.2">
      <c r="A41" s="11"/>
      <c r="B41" s="11" t="s">
        <v>638</v>
      </c>
      <c r="C41" s="751">
        <v>0</v>
      </c>
      <c r="D41" s="142">
        <v>-100</v>
      </c>
      <c r="E41" s="756">
        <v>0</v>
      </c>
      <c r="F41" s="142">
        <v>-100</v>
      </c>
      <c r="G41" s="756">
        <v>0</v>
      </c>
      <c r="H41" s="142">
        <v>-100</v>
      </c>
      <c r="I41" s="753">
        <v>0</v>
      </c>
    </row>
    <row r="42" spans="1:9" s="1" customFormat="1" ht="14.25" customHeight="1" x14ac:dyDescent="0.2">
      <c r="A42" s="160"/>
      <c r="B42" s="11" t="s">
        <v>604</v>
      </c>
      <c r="C42" s="751">
        <v>0</v>
      </c>
      <c r="D42" s="142" t="s">
        <v>142</v>
      </c>
      <c r="E42" s="756">
        <v>0</v>
      </c>
      <c r="F42" s="142">
        <v>-100</v>
      </c>
      <c r="G42" s="756">
        <v>0</v>
      </c>
      <c r="H42" s="142">
        <v>-100</v>
      </c>
      <c r="I42" s="753">
        <v>0</v>
      </c>
    </row>
    <row r="43" spans="1:9" s="1" customFormat="1" ht="14.25" customHeight="1" x14ac:dyDescent="0.2">
      <c r="A43" s="160" t="s">
        <v>455</v>
      </c>
      <c r="B43" s="705"/>
      <c r="C43" s="758">
        <v>0</v>
      </c>
      <c r="D43" s="147">
        <v>-100</v>
      </c>
      <c r="E43" s="758">
        <v>902.40485000000001</v>
      </c>
      <c r="F43" s="147">
        <v>-57.097756306486566</v>
      </c>
      <c r="G43" s="758">
        <v>902.40485000000001</v>
      </c>
      <c r="H43" s="147">
        <v>-57.097756306486566</v>
      </c>
      <c r="I43" s="759">
        <v>2.3413672803002044</v>
      </c>
    </row>
    <row r="44" spans="1:9" s="1" customFormat="1" x14ac:dyDescent="0.2">
      <c r="A44" s="160" t="s">
        <v>663</v>
      </c>
      <c r="B44" s="705"/>
      <c r="C44" s="758">
        <v>337.73281000000003</v>
      </c>
      <c r="D44" s="147">
        <v>144.99226285573022</v>
      </c>
      <c r="E44" s="758">
        <v>3064.6983300000002</v>
      </c>
      <c r="F44" s="147">
        <v>108.37378245039109</v>
      </c>
      <c r="G44" s="758">
        <v>3177.5567400000009</v>
      </c>
      <c r="H44" s="147">
        <v>113.7528200741817</v>
      </c>
      <c r="I44" s="759">
        <v>8.244445253517183</v>
      </c>
    </row>
    <row r="45" spans="1:9" s="1" customFormat="1" x14ac:dyDescent="0.2">
      <c r="A45" s="744" t="s">
        <v>114</v>
      </c>
      <c r="B45" s="658"/>
      <c r="C45" s="760">
        <v>3080.8770500000001</v>
      </c>
      <c r="D45" s="665">
        <v>-62.056559476098229</v>
      </c>
      <c r="E45" s="760">
        <v>34410.794679999992</v>
      </c>
      <c r="F45" s="665">
        <v>-51.702877369358937</v>
      </c>
      <c r="G45" s="760">
        <v>38541.789559999997</v>
      </c>
      <c r="H45" s="665">
        <v>-52.836179449208274</v>
      </c>
      <c r="I45" s="760">
        <v>100</v>
      </c>
    </row>
    <row r="46" spans="1:9" s="1" customFormat="1" ht="14.25" customHeight="1" x14ac:dyDescent="0.2">
      <c r="A46" s="745"/>
      <c r="B46" s="729" t="s">
        <v>322</v>
      </c>
      <c r="C46" s="730">
        <v>1430.57735</v>
      </c>
      <c r="D46" s="155">
        <v>-72.86595056185547</v>
      </c>
      <c r="E46" s="730">
        <v>21361.289200000003</v>
      </c>
      <c r="F46" s="155">
        <v>-57.704578658677399</v>
      </c>
      <c r="G46" s="730">
        <v>24018.087520000005</v>
      </c>
      <c r="H46" s="155">
        <v>-57.965532147930062</v>
      </c>
      <c r="I46" s="730">
        <v>62.317001348911951</v>
      </c>
    </row>
    <row r="47" spans="1:9" s="1" customFormat="1" ht="14.25" customHeight="1" x14ac:dyDescent="0.2">
      <c r="A47" s="729"/>
      <c r="B47" s="729" t="s">
        <v>319</v>
      </c>
      <c r="C47" s="730">
        <v>1650.2997000000003</v>
      </c>
      <c r="D47" s="155">
        <v>-42.041824232912965</v>
      </c>
      <c r="E47" s="730">
        <v>13049.50548</v>
      </c>
      <c r="F47" s="155">
        <v>-37.090071361335006</v>
      </c>
      <c r="G47" s="730">
        <v>14523.702039999998</v>
      </c>
      <c r="H47" s="155">
        <v>-40.912382210624088</v>
      </c>
      <c r="I47" s="730">
        <v>37.682998651088063</v>
      </c>
    </row>
    <row r="48" spans="1:9" s="1" customFormat="1" x14ac:dyDescent="0.2">
      <c r="A48" s="746"/>
      <c r="B48" s="746" t="s">
        <v>442</v>
      </c>
      <c r="C48" s="761">
        <v>1811.2891299999999</v>
      </c>
      <c r="D48" s="406">
        <v>-71.987144742690134</v>
      </c>
      <c r="E48" s="761">
        <v>16668.460650000005</v>
      </c>
      <c r="F48" s="406">
        <v>-69.354563798399468</v>
      </c>
      <c r="G48" s="761">
        <v>19871.121110000007</v>
      </c>
      <c r="H48" s="406">
        <v>-68.793392477355312</v>
      </c>
      <c r="I48" s="761">
        <v>51.557339025645412</v>
      </c>
    </row>
    <row r="49" spans="1:9" s="1" customFormat="1" x14ac:dyDescent="0.2">
      <c r="A49" s="746"/>
      <c r="B49" s="746" t="s">
        <v>443</v>
      </c>
      <c r="C49" s="761">
        <v>1269.5879200000004</v>
      </c>
      <c r="D49" s="406">
        <v>-23.229077638417845</v>
      </c>
      <c r="E49" s="761">
        <v>17742.334029999987</v>
      </c>
      <c r="F49" s="406">
        <v>5.2533076016719855</v>
      </c>
      <c r="G49" s="761">
        <v>18670.668449999986</v>
      </c>
      <c r="H49" s="406">
        <v>3.4789254869485959</v>
      </c>
      <c r="I49" s="761">
        <v>48.442660974354581</v>
      </c>
    </row>
    <row r="50" spans="1:9" s="1" customFormat="1" x14ac:dyDescent="0.2">
      <c r="A50" s="729"/>
      <c r="B50" s="729" t="s">
        <v>444</v>
      </c>
      <c r="C50" s="730">
        <v>733.34077999999988</v>
      </c>
      <c r="D50" s="155">
        <v>-85.232764243408027</v>
      </c>
      <c r="E50" s="730">
        <v>15189.38262</v>
      </c>
      <c r="F50" s="155">
        <v>-70.940990865517477</v>
      </c>
      <c r="G50" s="730">
        <v>18293.677070000009</v>
      </c>
      <c r="H50" s="155">
        <v>-70.281000953810363</v>
      </c>
      <c r="I50" s="730">
        <v>47.464524296468632</v>
      </c>
    </row>
    <row r="51" spans="1:9" s="1" customFormat="1" x14ac:dyDescent="0.2">
      <c r="A51" s="80"/>
      <c r="B51" s="721"/>
      <c r="C51" s="721"/>
      <c r="D51" s="721"/>
      <c r="E51" s="721"/>
      <c r="F51" s="721"/>
      <c r="G51" s="721"/>
      <c r="H51" s="721"/>
      <c r="I51" s="161" t="s">
        <v>220</v>
      </c>
    </row>
    <row r="52" spans="1:9" s="1" customFormat="1" x14ac:dyDescent="0.2">
      <c r="A52" s="80" t="s">
        <v>566</v>
      </c>
      <c r="B52" s="720"/>
      <c r="G52" s="613"/>
    </row>
    <row r="53" spans="1:9" s="1" customFormat="1" x14ac:dyDescent="0.2">
      <c r="A53" s="721" t="s">
        <v>665</v>
      </c>
      <c r="G53" s="613"/>
    </row>
    <row r="54" spans="1:9" s="1" customFormat="1" x14ac:dyDescent="0.2">
      <c r="A54" s="721" t="s">
        <v>666</v>
      </c>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row r="337" spans="7:7" s="1" customFormat="1" x14ac:dyDescent="0.2">
      <c r="G337" s="613"/>
    </row>
    <row r="338" spans="7:7" s="1" customFormat="1" x14ac:dyDescent="0.2">
      <c r="G338" s="613"/>
    </row>
  </sheetData>
  <mergeCells count="6">
    <mergeCell ref="A1:G2"/>
    <mergeCell ref="C3:D3"/>
    <mergeCell ref="E3:F3"/>
    <mergeCell ref="A3:A4"/>
    <mergeCell ref="B3:B4"/>
    <mergeCell ref="G3:I3"/>
  </mergeCells>
  <conditionalFormatting sqref="D30 F30 H30">
    <cfRule type="cellIs" dxfId="47" priority="4" operator="between">
      <formula>0.049</formula>
      <formula>0</formula>
    </cfRule>
  </conditionalFormatting>
  <conditionalFormatting sqref="D36:D44 F37:H40 F41:F42 H41:H42 F43:H43">
    <cfRule type="cellIs" dxfId="46" priority="7" operator="between">
      <formula>0.049</formula>
      <formula>0</formula>
    </cfRule>
  </conditionalFormatting>
  <conditionalFormatting sqref="D43:E48 G43:G48">
    <cfRule type="cellIs" dxfId="45" priority="44" operator="between">
      <formula>0.00000001</formula>
      <formula>1</formula>
    </cfRule>
  </conditionalFormatting>
  <conditionalFormatting sqref="D43:G47">
    <cfRule type="cellIs" dxfId="44" priority="32" operator="between">
      <formula>0.00000001</formula>
      <formula>1</formula>
    </cfRule>
  </conditionalFormatting>
  <conditionalFormatting sqref="D24:H26">
    <cfRule type="cellIs" dxfId="43" priority="12" operator="between">
      <formula>0.049</formula>
      <formula>0</formula>
    </cfRule>
  </conditionalFormatting>
  <conditionalFormatting sqref="D31:H33">
    <cfRule type="cellIs" dxfId="42" priority="2" operator="between">
      <formula>0.049</formula>
      <formula>0</formula>
    </cfRule>
  </conditionalFormatting>
  <conditionalFormatting sqref="D34:H35">
    <cfRule type="cellIs" dxfId="41" priority="28" operator="between">
      <formula>0.00000001</formula>
      <formula>1</formula>
    </cfRule>
  </conditionalFormatting>
  <conditionalFormatting sqref="D38:H39">
    <cfRule type="cellIs" dxfId="40" priority="1" operator="between">
      <formula>0.049</formula>
      <formula>0</formula>
    </cfRule>
  </conditionalFormatting>
  <conditionalFormatting sqref="D43:H45">
    <cfRule type="cellIs" dxfId="39" priority="19" operator="between">
      <formula>0.049</formula>
      <formula>0</formula>
    </cfRule>
  </conditionalFormatting>
  <conditionalFormatting sqref="F36 H36">
    <cfRule type="cellIs" dxfId="38" priority="16" operator="between">
      <formula>0.049</formula>
      <formula>0</formula>
    </cfRule>
  </conditionalFormatting>
  <conditionalFormatting sqref="F44:F46">
    <cfRule type="cellIs" dxfId="37" priority="15" operator="between">
      <formula>0.00000001</formula>
      <formula>1</formula>
    </cfRule>
  </conditionalFormatting>
  <conditionalFormatting sqref="H44:H46">
    <cfRule type="cellIs" dxfId="36" priority="13" operator="between">
      <formula>0.00000001</formula>
      <formula>1</formula>
    </cfRule>
  </conditionalFormatting>
  <conditionalFormatting sqref="I7:I8 I10:I35 I38:I48">
    <cfRule type="cellIs" dxfId="35" priority="71"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6" t="s">
        <v>338</v>
      </c>
      <c r="B1" s="816"/>
      <c r="C1" s="816"/>
      <c r="D1" s="816"/>
      <c r="E1" s="816"/>
      <c r="F1" s="816"/>
      <c r="G1" s="1"/>
      <c r="H1" s="1"/>
      <c r="I1" s="1"/>
    </row>
    <row r="2" spans="1:12" x14ac:dyDescent="0.2">
      <c r="A2" s="817"/>
      <c r="B2" s="817"/>
      <c r="C2" s="817"/>
      <c r="D2" s="817"/>
      <c r="E2" s="817"/>
      <c r="F2" s="817"/>
      <c r="G2" s="10"/>
      <c r="H2" s="55" t="s">
        <v>463</v>
      </c>
      <c r="I2" s="1"/>
    </row>
    <row r="3" spans="1:12" x14ac:dyDescent="0.2">
      <c r="A3" s="11"/>
      <c r="B3" s="777">
        <f>INDICE!A3</f>
        <v>45597</v>
      </c>
      <c r="C3" s="778">
        <v>41671</v>
      </c>
      <c r="D3" s="778" t="s">
        <v>115</v>
      </c>
      <c r="E3" s="778"/>
      <c r="F3" s="778" t="s">
        <v>116</v>
      </c>
      <c r="G3" s="778"/>
      <c r="H3" s="778"/>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1430.57735</v>
      </c>
      <c r="C5" s="663">
        <v>-72.86595056185547</v>
      </c>
      <c r="D5" s="226">
        <v>21361.289200000003</v>
      </c>
      <c r="E5" s="227">
        <v>-57.704578658677406</v>
      </c>
      <c r="F5" s="226">
        <v>24018.087520000005</v>
      </c>
      <c r="G5" s="227">
        <v>-57.965532147930055</v>
      </c>
      <c r="H5" s="227">
        <v>62.317001348911951</v>
      </c>
      <c r="I5" s="1"/>
    </row>
    <row r="6" spans="1:12" x14ac:dyDescent="0.2">
      <c r="A6" s="3" t="s">
        <v>328</v>
      </c>
      <c r="B6" s="712">
        <v>928</v>
      </c>
      <c r="C6" s="437">
        <v>54.666666666666664</v>
      </c>
      <c r="D6" s="429">
        <v>9048</v>
      </c>
      <c r="E6" s="437">
        <v>4.456245670745786</v>
      </c>
      <c r="F6" s="429">
        <v>9857</v>
      </c>
      <c r="G6" s="437">
        <v>7.2695614321471327</v>
      </c>
      <c r="H6" s="717">
        <v>25.574837371407206</v>
      </c>
      <c r="I6" s="1"/>
    </row>
    <row r="7" spans="1:12" x14ac:dyDescent="0.2">
      <c r="A7" s="3" t="s">
        <v>515</v>
      </c>
      <c r="B7" s="713">
        <v>248.83872</v>
      </c>
      <c r="C7" s="437">
        <v>-63.332724713945822</v>
      </c>
      <c r="D7" s="431">
        <v>3737.4769500000007</v>
      </c>
      <c r="E7" s="437">
        <v>-38.695839744940585</v>
      </c>
      <c r="F7" s="431">
        <v>4098.4845600000008</v>
      </c>
      <c r="G7" s="437">
        <v>-41.975988819129455</v>
      </c>
      <c r="H7" s="718">
        <v>10.633871978413659</v>
      </c>
      <c r="I7" s="166"/>
      <c r="J7" s="166"/>
    </row>
    <row r="8" spans="1:12" x14ac:dyDescent="0.2">
      <c r="A8" s="3" t="s">
        <v>516</v>
      </c>
      <c r="B8" s="713">
        <v>253.73863</v>
      </c>
      <c r="C8" s="437">
        <v>-93.646398922024403</v>
      </c>
      <c r="D8" s="431">
        <v>8575.8122500000009</v>
      </c>
      <c r="E8" s="437">
        <v>-76.009268729890451</v>
      </c>
      <c r="F8" s="431">
        <v>10062.60296</v>
      </c>
      <c r="G8" s="437">
        <v>-75.38899686275326</v>
      </c>
      <c r="H8" s="718">
        <v>26.108291999091076</v>
      </c>
      <c r="I8" s="166"/>
      <c r="J8" s="166"/>
    </row>
    <row r="9" spans="1:12" x14ac:dyDescent="0.2">
      <c r="A9" s="482" t="s">
        <v>657</v>
      </c>
      <c r="B9" s="411">
        <v>1650.2997</v>
      </c>
      <c r="C9" s="413">
        <v>-42.041824232912973</v>
      </c>
      <c r="D9" s="411">
        <v>13049.505479999998</v>
      </c>
      <c r="E9" s="413">
        <v>-36.693216097805553</v>
      </c>
      <c r="F9" s="411">
        <v>14523.702039999996</v>
      </c>
      <c r="G9" s="413">
        <v>-40.547552904206206</v>
      </c>
      <c r="H9" s="413">
        <v>37.682998651088056</v>
      </c>
      <c r="I9" s="166"/>
      <c r="J9" s="166"/>
    </row>
    <row r="10" spans="1:12" x14ac:dyDescent="0.2">
      <c r="A10" s="3" t="s">
        <v>330</v>
      </c>
      <c r="B10" s="712">
        <v>326.60462999999999</v>
      </c>
      <c r="C10" s="437">
        <v>8.2676565270880289</v>
      </c>
      <c r="D10" s="429">
        <v>3331.2254499999995</v>
      </c>
      <c r="E10" s="437">
        <v>-32.563032808348105</v>
      </c>
      <c r="F10" s="429">
        <v>3433.9762900000001</v>
      </c>
      <c r="G10" s="437">
        <v>-41.550401487855865</v>
      </c>
      <c r="H10" s="718">
        <v>8.909747910522297</v>
      </c>
      <c r="I10" s="166"/>
      <c r="J10" s="166"/>
    </row>
    <row r="11" spans="1:12" x14ac:dyDescent="0.2">
      <c r="A11" s="3" t="s">
        <v>331</v>
      </c>
      <c r="B11" s="713">
        <v>52.224060000000016</v>
      </c>
      <c r="C11" s="438">
        <v>10.862608346401153</v>
      </c>
      <c r="D11" s="431">
        <v>651.45694000000015</v>
      </c>
      <c r="E11" s="437">
        <v>-64.122551344779779</v>
      </c>
      <c r="F11" s="431">
        <v>713.92560000000026</v>
      </c>
      <c r="G11" s="438">
        <v>-61.476554651134499</v>
      </c>
      <c r="H11" s="707">
        <v>1.8523415963563272</v>
      </c>
      <c r="I11" s="1"/>
      <c r="J11" s="437"/>
      <c r="L11" s="437"/>
    </row>
    <row r="12" spans="1:12" x14ac:dyDescent="0.2">
      <c r="A12" s="3" t="s">
        <v>332</v>
      </c>
      <c r="B12" s="712">
        <v>0</v>
      </c>
      <c r="C12" s="437">
        <v>-100</v>
      </c>
      <c r="D12" s="429">
        <v>1130.1289300000001</v>
      </c>
      <c r="E12" s="437">
        <v>-72.268772801378589</v>
      </c>
      <c r="F12" s="429">
        <v>2296.4104300000004</v>
      </c>
      <c r="G12" s="437">
        <v>-50.96132094960695</v>
      </c>
      <c r="H12" s="718">
        <v>5.9582350903168608</v>
      </c>
      <c r="I12" s="166"/>
      <c r="J12" s="166"/>
    </row>
    <row r="13" spans="1:12" x14ac:dyDescent="0.2">
      <c r="A13" s="3" t="s">
        <v>333</v>
      </c>
      <c r="B13" s="716">
        <v>1267.0558500000002</v>
      </c>
      <c r="C13" s="430">
        <v>2122.4035945574387</v>
      </c>
      <c r="D13" s="429">
        <v>3229.9691999999995</v>
      </c>
      <c r="E13" s="437">
        <v>235.45141244254529</v>
      </c>
      <c r="F13" s="429">
        <v>3369.6994699999996</v>
      </c>
      <c r="G13" s="437">
        <v>110.5382577571242</v>
      </c>
      <c r="H13" s="707">
        <v>8.7429761525582883</v>
      </c>
      <c r="I13" s="166"/>
      <c r="J13" s="166"/>
    </row>
    <row r="14" spans="1:12" x14ac:dyDescent="0.2">
      <c r="A14" s="3" t="s">
        <v>334</v>
      </c>
      <c r="B14" s="712">
        <v>0</v>
      </c>
      <c r="C14" s="430">
        <v>-100</v>
      </c>
      <c r="D14" s="429">
        <v>1313.1358700000001</v>
      </c>
      <c r="E14" s="438">
        <v>4.4627825763988875</v>
      </c>
      <c r="F14" s="429">
        <v>1313.1358700000001</v>
      </c>
      <c r="G14" s="438">
        <v>4.4627825763988875</v>
      </c>
      <c r="H14" s="718">
        <v>3.407044366623853</v>
      </c>
      <c r="I14" s="1"/>
      <c r="J14" s="166"/>
    </row>
    <row r="15" spans="1:12" x14ac:dyDescent="0.2">
      <c r="A15" s="3" t="s">
        <v>655</v>
      </c>
      <c r="B15" s="832">
        <v>0.28499999999999998</v>
      </c>
      <c r="C15" s="430" t="s">
        <v>142</v>
      </c>
      <c r="D15" s="429">
        <v>1152.0374400000003</v>
      </c>
      <c r="E15" s="438" t="s">
        <v>142</v>
      </c>
      <c r="F15" s="429">
        <v>1155.0027300000002</v>
      </c>
      <c r="G15" s="438" t="s">
        <v>142</v>
      </c>
      <c r="H15" s="707">
        <v>2.9967542845978845</v>
      </c>
      <c r="I15" s="1"/>
      <c r="J15" s="166"/>
    </row>
    <row r="16" spans="1:12" x14ac:dyDescent="0.2">
      <c r="A16" s="3" t="s">
        <v>335</v>
      </c>
      <c r="B16" s="712">
        <v>4.1301600000000001</v>
      </c>
      <c r="C16" s="495">
        <v>-99.776525511814256</v>
      </c>
      <c r="D16" s="429">
        <v>2241.5516499999999</v>
      </c>
      <c r="E16" s="495">
        <v>-70.359156613758543</v>
      </c>
      <c r="F16" s="429">
        <v>2241.5516499999999</v>
      </c>
      <c r="G16" s="437">
        <v>-75.529895036072091</v>
      </c>
      <c r="H16" s="718">
        <v>5.8158992501125581</v>
      </c>
      <c r="I16" s="166"/>
      <c r="J16" s="166"/>
    </row>
    <row r="17" spans="1:12" x14ac:dyDescent="0.2">
      <c r="A17" s="482" t="s">
        <v>656</v>
      </c>
      <c r="B17" s="411">
        <v>0</v>
      </c>
      <c r="C17" s="656" t="s">
        <v>142</v>
      </c>
      <c r="D17" s="411">
        <v>0</v>
      </c>
      <c r="E17" s="646">
        <v>-100</v>
      </c>
      <c r="F17" s="411">
        <v>0</v>
      </c>
      <c r="G17" s="413">
        <v>-100</v>
      </c>
      <c r="H17" s="413">
        <v>0</v>
      </c>
      <c r="I17" s="10"/>
      <c r="J17" s="166"/>
      <c r="L17" s="166"/>
    </row>
    <row r="18" spans="1:12" x14ac:dyDescent="0.2">
      <c r="A18" s="633" t="s">
        <v>114</v>
      </c>
      <c r="B18" s="61">
        <v>3080.8770499999996</v>
      </c>
      <c r="C18" s="62">
        <v>-62.056559476098236</v>
      </c>
      <c r="D18" s="61">
        <v>34410.794679999992</v>
      </c>
      <c r="E18" s="62">
        <v>-51.702877369358944</v>
      </c>
      <c r="F18" s="61">
        <v>38541.789559999997</v>
      </c>
      <c r="G18" s="62">
        <v>-52.836179449208274</v>
      </c>
      <c r="H18" s="62">
        <v>100</v>
      </c>
      <c r="I18" s="1"/>
    </row>
    <row r="19" spans="1:12" x14ac:dyDescent="0.2">
      <c r="A19" s="133" t="s">
        <v>569</v>
      </c>
      <c r="B19" s="1"/>
      <c r="C19" s="1"/>
      <c r="D19" s="1"/>
      <c r="E19" s="1"/>
      <c r="F19" s="1"/>
      <c r="G19" s="1"/>
      <c r="H19" s="727" t="s">
        <v>220</v>
      </c>
      <c r="I19" s="1"/>
    </row>
    <row r="20" spans="1:12" x14ac:dyDescent="0.2">
      <c r="A20" s="133" t="s">
        <v>588</v>
      </c>
      <c r="B20" s="1"/>
      <c r="C20" s="1"/>
      <c r="D20" s="1"/>
      <c r="E20" s="1"/>
      <c r="F20" s="1"/>
      <c r="G20" s="1"/>
      <c r="H20" s="1"/>
      <c r="I20" s="1"/>
    </row>
    <row r="21" spans="1:12" ht="14.25" customHeight="1" x14ac:dyDescent="0.2">
      <c r="A21" s="133" t="s">
        <v>685</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18" priority="33" operator="between">
      <formula>0.0001</formula>
      <formula>0.4999999</formula>
    </cfRule>
  </conditionalFormatting>
  <conditionalFormatting sqref="B12:B13">
    <cfRule type="cellIs" dxfId="17" priority="26" operator="between">
      <formula>0.0001</formula>
      <formula>0.44999</formula>
    </cfRule>
  </conditionalFormatting>
  <conditionalFormatting sqref="C16:C18">
    <cfRule type="cellIs" dxfId="16" priority="3" operator="between">
      <formula>0</formula>
      <formula>0.5</formula>
    </cfRule>
    <cfRule type="cellIs" dxfId="15" priority="4" operator="between">
      <formula>0</formula>
      <formula>0.49</formula>
    </cfRule>
  </conditionalFormatting>
  <conditionalFormatting sqref="D7:D8">
    <cfRule type="cellIs" dxfId="14" priority="32" operator="between">
      <formula>0.0001</formula>
      <formula>0.4999999</formula>
    </cfRule>
  </conditionalFormatting>
  <conditionalFormatting sqref="H6">
    <cfRule type="cellIs" dxfId="13" priority="7" operator="between">
      <formula>0</formula>
      <formula>0.5</formula>
    </cfRule>
    <cfRule type="cellIs" dxfId="12" priority="8" operator="between">
      <formula>0</formula>
      <formula>0.49</formula>
    </cfRule>
  </conditionalFormatting>
  <conditionalFormatting sqref="H15">
    <cfRule type="cellIs" dxfId="11" priority="2" operator="between">
      <formula>0.000001</formula>
      <formula>0.0999999999</formula>
    </cfRule>
  </conditionalFormatting>
  <conditionalFormatting sqref="B15">
    <cfRule type="cellIs" dxfId="10" priority="1" operator="between">
      <formula>0.000001</formula>
      <formula>0.4999999999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6" t="s">
        <v>519</v>
      </c>
      <c r="B1" s="816"/>
      <c r="C1" s="816"/>
      <c r="D1" s="816"/>
      <c r="E1" s="816"/>
      <c r="F1" s="816"/>
      <c r="G1" s="1"/>
      <c r="H1" s="1"/>
    </row>
    <row r="2" spans="1:8" x14ac:dyDescent="0.2">
      <c r="A2" s="817"/>
      <c r="B2" s="817"/>
      <c r="C2" s="817"/>
      <c r="D2" s="817"/>
      <c r="E2" s="817"/>
      <c r="F2" s="817"/>
      <c r="G2" s="10"/>
      <c r="H2" s="55" t="s">
        <v>463</v>
      </c>
    </row>
    <row r="3" spans="1:8" x14ac:dyDescent="0.2">
      <c r="A3" s="11"/>
      <c r="B3" s="781">
        <f>INDICE!A3</f>
        <v>45597</v>
      </c>
      <c r="C3" s="781">
        <v>41671</v>
      </c>
      <c r="D3" s="779" t="s">
        <v>115</v>
      </c>
      <c r="E3" s="779"/>
      <c r="F3" s="779" t="s">
        <v>116</v>
      </c>
      <c r="G3" s="779"/>
      <c r="H3" s="779"/>
    </row>
    <row r="4" spans="1:8" x14ac:dyDescent="0.2">
      <c r="A4" s="253"/>
      <c r="B4" s="184" t="s">
        <v>54</v>
      </c>
      <c r="C4" s="185" t="s">
        <v>417</v>
      </c>
      <c r="D4" s="184" t="s">
        <v>54</v>
      </c>
      <c r="E4" s="185" t="s">
        <v>417</v>
      </c>
      <c r="F4" s="184" t="s">
        <v>54</v>
      </c>
      <c r="G4" s="186" t="s">
        <v>417</v>
      </c>
      <c r="H4" s="185" t="s">
        <v>467</v>
      </c>
    </row>
    <row r="5" spans="1:8" x14ac:dyDescent="0.2">
      <c r="A5" s="410" t="s">
        <v>114</v>
      </c>
      <c r="B5" s="61">
        <v>26702.28284</v>
      </c>
      <c r="C5" s="669">
        <v>1.3869719566792211</v>
      </c>
      <c r="D5" s="61">
        <v>278021.14549000002</v>
      </c>
      <c r="E5" s="62">
        <v>-6.6947567511921182</v>
      </c>
      <c r="F5" s="61">
        <v>301106.75857000001</v>
      </c>
      <c r="G5" s="62">
        <v>-7.5271871300519404</v>
      </c>
      <c r="H5" s="62">
        <v>100</v>
      </c>
    </row>
    <row r="6" spans="1:8" x14ac:dyDescent="0.2">
      <c r="A6" s="635" t="s">
        <v>324</v>
      </c>
      <c r="B6" s="181">
        <v>10159.669339999999</v>
      </c>
      <c r="C6" s="664">
        <v>93.350597743796044</v>
      </c>
      <c r="D6" s="181">
        <v>100717.13692999998</v>
      </c>
      <c r="E6" s="155">
        <v>74.371087514872443</v>
      </c>
      <c r="F6" s="181">
        <v>109151.47371999995</v>
      </c>
      <c r="G6" s="155">
        <v>77.779307164085921</v>
      </c>
      <c r="H6" s="155">
        <v>36.250090910737526</v>
      </c>
    </row>
    <row r="7" spans="1:8" x14ac:dyDescent="0.2">
      <c r="A7" s="635" t="s">
        <v>325</v>
      </c>
      <c r="B7" s="181">
        <v>16542.613499999999</v>
      </c>
      <c r="C7" s="155">
        <v>-21.533775393016878</v>
      </c>
      <c r="D7" s="181">
        <v>177304.00856000002</v>
      </c>
      <c r="E7" s="155">
        <v>-26.187684765218002</v>
      </c>
      <c r="F7" s="181">
        <v>191955.28485000003</v>
      </c>
      <c r="G7" s="155">
        <v>-27.350027009008056</v>
      </c>
      <c r="H7" s="155">
        <v>63.749909089262466</v>
      </c>
    </row>
    <row r="8" spans="1:8" x14ac:dyDescent="0.2">
      <c r="A8" s="469" t="s">
        <v>589</v>
      </c>
      <c r="B8" s="405">
        <v>3041.6288799999993</v>
      </c>
      <c r="C8" s="406">
        <v>-59.29755668748323</v>
      </c>
      <c r="D8" s="405">
        <v>69155.047619999998</v>
      </c>
      <c r="E8" s="408">
        <v>34.537736067413256</v>
      </c>
      <c r="F8" s="407">
        <v>72480.628859999997</v>
      </c>
      <c r="G8" s="408">
        <v>30.949858066626145</v>
      </c>
      <c r="H8" s="408">
        <v>24.071405505549293</v>
      </c>
    </row>
    <row r="9" spans="1:8" x14ac:dyDescent="0.2">
      <c r="A9" s="672" t="s">
        <v>590</v>
      </c>
      <c r="B9" s="673">
        <v>23660.65396</v>
      </c>
      <c r="C9" s="674">
        <v>25.426523860737131</v>
      </c>
      <c r="D9" s="673">
        <v>208866.09787</v>
      </c>
      <c r="E9" s="675">
        <v>-15.29050164886258</v>
      </c>
      <c r="F9" s="676">
        <v>228626.12971000001</v>
      </c>
      <c r="G9" s="675">
        <v>-15.407187437276876</v>
      </c>
      <c r="H9" s="675">
        <v>75.928594494450707</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4"/>
      <c r="B13" s="824"/>
      <c r="C13" s="824"/>
      <c r="D13" s="824"/>
      <c r="E13" s="824"/>
      <c r="F13" s="824"/>
      <c r="G13" s="824"/>
      <c r="H13" s="824"/>
    </row>
    <row r="14" spans="1:8" s="1" customFormat="1" x14ac:dyDescent="0.2">
      <c r="A14" s="824"/>
      <c r="B14" s="824"/>
      <c r="C14" s="824"/>
      <c r="D14" s="824"/>
      <c r="E14" s="824"/>
      <c r="F14" s="824"/>
      <c r="G14" s="824"/>
      <c r="H14" s="824"/>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1">
        <f>INDICE!A3</f>
        <v>45597</v>
      </c>
      <c r="C3" s="779">
        <v>41671</v>
      </c>
      <c r="D3" s="779" t="s">
        <v>115</v>
      </c>
      <c r="E3" s="779"/>
      <c r="F3" s="779" t="s">
        <v>116</v>
      </c>
      <c r="G3" s="779"/>
      <c r="H3" s="779"/>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5.0714764300719999</v>
      </c>
      <c r="C5" s="503">
        <v>34.621603076720831</v>
      </c>
      <c r="D5" s="502">
        <v>41.209337678941992</v>
      </c>
      <c r="E5" s="503">
        <v>-18.942581423547626</v>
      </c>
      <c r="F5" s="504">
        <v>46.398481363175989</v>
      </c>
      <c r="G5" s="503">
        <v>-15.768583640152144</v>
      </c>
      <c r="H5" s="575">
        <v>8.6523314433330452</v>
      </c>
    </row>
    <row r="6" spans="1:8" ht="15" x14ac:dyDescent="0.25">
      <c r="A6" s="501" t="s">
        <v>521</v>
      </c>
      <c r="B6" s="574">
        <v>6.9960000000000004</v>
      </c>
      <c r="C6" s="517">
        <v>20.000000000000007</v>
      </c>
      <c r="D6" s="505">
        <v>125.928</v>
      </c>
      <c r="E6" s="517">
        <v>-36.842105263157904</v>
      </c>
      <c r="F6" s="507">
        <v>173.73399999999998</v>
      </c>
      <c r="G6" s="506">
        <v>-25.125628140703533</v>
      </c>
      <c r="H6" s="576">
        <v>32.397701537038586</v>
      </c>
    </row>
    <row r="7" spans="1:8" ht="15" x14ac:dyDescent="0.25">
      <c r="A7" s="501" t="s">
        <v>531</v>
      </c>
      <c r="B7" s="574">
        <v>28.489269999999998</v>
      </c>
      <c r="C7" s="517">
        <v>13.852927342067478</v>
      </c>
      <c r="D7" s="584">
        <v>290.55930999999993</v>
      </c>
      <c r="E7" s="508">
        <v>37.241126562635337</v>
      </c>
      <c r="F7" s="507">
        <v>316.12160999999992</v>
      </c>
      <c r="G7" s="508">
        <v>39.169020954093583</v>
      </c>
      <c r="H7" s="576">
        <v>58.949967019628346</v>
      </c>
    </row>
    <row r="8" spans="1:8" x14ac:dyDescent="0.2">
      <c r="A8" s="509" t="s">
        <v>186</v>
      </c>
      <c r="B8" s="510">
        <v>40.556746430071996</v>
      </c>
      <c r="C8" s="511">
        <v>17.148048836019257</v>
      </c>
      <c r="D8" s="512">
        <v>457.69664767894199</v>
      </c>
      <c r="E8" s="511">
        <v>-0.91862529920124869</v>
      </c>
      <c r="F8" s="512">
        <v>536.25409136317603</v>
      </c>
      <c r="G8" s="511">
        <v>4.2752323711956155</v>
      </c>
      <c r="H8" s="511">
        <v>100</v>
      </c>
    </row>
    <row r="9" spans="1:8" x14ac:dyDescent="0.2">
      <c r="A9" s="557" t="s">
        <v>245</v>
      </c>
      <c r="B9" s="497">
        <f>B8/'Consumo de gas natural'!B8*100</f>
        <v>0.13766444874278616</v>
      </c>
      <c r="C9" s="75"/>
      <c r="D9" s="97">
        <f>D8/'Consumo de gas natural'!D8*100</f>
        <v>0.16598019470752406</v>
      </c>
      <c r="E9" s="75"/>
      <c r="F9" s="97">
        <f>F8/'Consumo de gas natural'!F8*100</f>
        <v>0.17583505903560948</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34" priority="1" operator="equal">
      <formula>0</formula>
    </cfRule>
    <cfRule type="cellIs" dxfId="33" priority="2" operator="between">
      <formula>-0.49</formula>
      <formula>0.49</formula>
    </cfRule>
  </conditionalFormatting>
  <conditionalFormatting sqref="B18:B23">
    <cfRule type="cellIs" dxfId="32" priority="29" operator="between">
      <formula>0.00001</formula>
      <formula>0.499</formula>
    </cfRule>
  </conditionalFormatting>
  <conditionalFormatting sqref="B6:E6">
    <cfRule type="cellIs" dxfId="31" priority="14" operator="equal">
      <formula>0</formula>
    </cfRule>
    <cfRule type="cellIs" dxfId="30"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29823.716636430072</v>
      </c>
      <c r="C4" s="232"/>
      <c r="D4" s="145" t="s">
        <v>348</v>
      </c>
      <c r="E4" s="171">
        <v>3080.8770500000001</v>
      </c>
    </row>
    <row r="5" spans="1:5" x14ac:dyDescent="0.2">
      <c r="A5" s="18" t="s">
        <v>349</v>
      </c>
      <c r="B5" s="233">
        <v>40.556746430071996</v>
      </c>
      <c r="C5" s="232"/>
      <c r="D5" s="18" t="s">
        <v>350</v>
      </c>
      <c r="E5" s="234">
        <v>3080.8770500000001</v>
      </c>
    </row>
    <row r="6" spans="1:5" x14ac:dyDescent="0.2">
      <c r="A6" s="18" t="s">
        <v>351</v>
      </c>
      <c r="B6" s="233">
        <v>18192.913199999999</v>
      </c>
      <c r="C6" s="232"/>
      <c r="D6" s="145" t="s">
        <v>353</v>
      </c>
      <c r="E6" s="171">
        <v>29460.581000000006</v>
      </c>
    </row>
    <row r="7" spans="1:5" x14ac:dyDescent="0.2">
      <c r="A7" s="18" t="s">
        <v>352</v>
      </c>
      <c r="B7" s="233">
        <v>11590.246689999998</v>
      </c>
      <c r="C7" s="232"/>
      <c r="D7" s="18" t="s">
        <v>354</v>
      </c>
      <c r="E7" s="234">
        <v>20063.131000000001</v>
      </c>
    </row>
    <row r="8" spans="1:5" x14ac:dyDescent="0.2">
      <c r="A8" s="439"/>
      <c r="B8" s="440"/>
      <c r="C8" s="232"/>
      <c r="D8" s="18" t="s">
        <v>355</v>
      </c>
      <c r="E8" s="234">
        <v>8444.9590000000007</v>
      </c>
    </row>
    <row r="9" spans="1:5" x14ac:dyDescent="0.2">
      <c r="A9" s="145" t="s">
        <v>253</v>
      </c>
      <c r="B9" s="171">
        <v>2708</v>
      </c>
      <c r="C9" s="232"/>
      <c r="D9" s="18" t="s">
        <v>356</v>
      </c>
      <c r="E9" s="234">
        <v>952.49099999999999</v>
      </c>
    </row>
    <row r="10" spans="1:5" x14ac:dyDescent="0.2">
      <c r="A10" s="18"/>
      <c r="B10" s="233"/>
      <c r="C10" s="232"/>
      <c r="D10" s="145" t="s">
        <v>357</v>
      </c>
      <c r="E10" s="171">
        <v>-9.7414135699336839</v>
      </c>
    </row>
    <row r="11" spans="1:5" x14ac:dyDescent="0.2">
      <c r="A11" s="173" t="s">
        <v>114</v>
      </c>
      <c r="B11" s="174">
        <v>32531.716636430072</v>
      </c>
      <c r="C11" s="232"/>
      <c r="D11" s="173" t="s">
        <v>114</v>
      </c>
      <c r="E11" s="174">
        <v>32531.716636430072</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7" t="s">
        <v>488</v>
      </c>
      <c r="B1" s="767"/>
      <c r="C1" s="767"/>
      <c r="D1" s="767"/>
      <c r="E1" s="767"/>
      <c r="F1" s="191"/>
    </row>
    <row r="2" spans="1:8" x14ac:dyDescent="0.2">
      <c r="A2" s="768"/>
      <c r="B2" s="768"/>
      <c r="C2" s="768"/>
      <c r="D2" s="768"/>
      <c r="E2" s="768"/>
      <c r="H2" s="55" t="s">
        <v>358</v>
      </c>
    </row>
    <row r="3" spans="1:8" x14ac:dyDescent="0.2">
      <c r="A3" s="56"/>
      <c r="B3" s="56"/>
      <c r="C3" s="621" t="s">
        <v>487</v>
      </c>
      <c r="D3" s="621" t="s">
        <v>577</v>
      </c>
      <c r="E3" s="621" t="s">
        <v>612</v>
      </c>
      <c r="F3" s="621" t="s">
        <v>577</v>
      </c>
      <c r="G3" s="621" t="s">
        <v>611</v>
      </c>
      <c r="H3" s="621" t="s">
        <v>577</v>
      </c>
    </row>
    <row r="4" spans="1:8" ht="15" x14ac:dyDescent="0.25">
      <c r="A4" s="634">
        <v>2019</v>
      </c>
      <c r="B4" s="557" t="s">
        <v>505</v>
      </c>
      <c r="C4" s="625" t="s">
        <v>505</v>
      </c>
      <c r="D4" s="625" t="s">
        <v>505</v>
      </c>
      <c r="E4" s="625" t="s">
        <v>505</v>
      </c>
      <c r="F4" s="625" t="s">
        <v>505</v>
      </c>
      <c r="G4" s="625" t="s">
        <v>505</v>
      </c>
      <c r="H4" s="625" t="s">
        <v>505</v>
      </c>
    </row>
    <row r="5" spans="1:8" ht="15" x14ac:dyDescent="0.25">
      <c r="A5" s="662" t="s">
        <v>505</v>
      </c>
      <c r="B5" s="18" t="s">
        <v>631</v>
      </c>
      <c r="C5" s="235">
        <v>8.6282825199999991</v>
      </c>
      <c r="D5" s="441">
        <v>-5.3305949155175245</v>
      </c>
      <c r="E5" s="235">
        <v>6.7438285199999992</v>
      </c>
      <c r="F5" s="441">
        <v>-6.7200452557603256</v>
      </c>
      <c r="G5" s="235" t="s">
        <v>142</v>
      </c>
      <c r="H5" s="441" t="s">
        <v>142</v>
      </c>
    </row>
    <row r="6" spans="1:8" ht="15" x14ac:dyDescent="0.25">
      <c r="A6" s="634">
        <v>2020</v>
      </c>
      <c r="B6" s="557" t="s">
        <v>505</v>
      </c>
      <c r="C6" s="625" t="s">
        <v>505</v>
      </c>
      <c r="D6" s="625" t="s">
        <v>505</v>
      </c>
      <c r="E6" s="625" t="s">
        <v>505</v>
      </c>
      <c r="F6" s="625" t="s">
        <v>505</v>
      </c>
      <c r="G6" s="625" t="s">
        <v>505</v>
      </c>
      <c r="H6" s="625" t="s">
        <v>505</v>
      </c>
    </row>
    <row r="7" spans="1:8" ht="15" x14ac:dyDescent="0.25">
      <c r="A7" s="662" t="s">
        <v>505</v>
      </c>
      <c r="B7" s="18" t="s">
        <v>630</v>
      </c>
      <c r="C7" s="235">
        <v>8.3495372399999983</v>
      </c>
      <c r="D7" s="441">
        <v>-3.2305998250970669</v>
      </c>
      <c r="E7" s="235">
        <v>6.4662932399999997</v>
      </c>
      <c r="F7" s="441">
        <v>-4.1153964573227242</v>
      </c>
      <c r="G7" s="235" t="s">
        <v>142</v>
      </c>
      <c r="H7" s="441" t="s">
        <v>142</v>
      </c>
    </row>
    <row r="8" spans="1:8" ht="15" x14ac:dyDescent="0.25">
      <c r="A8" s="662" t="s">
        <v>505</v>
      </c>
      <c r="B8" s="18" t="s">
        <v>633</v>
      </c>
      <c r="C8" s="235">
        <v>7.9797079999999987</v>
      </c>
      <c r="D8" s="441">
        <v>-4.4293381701235424</v>
      </c>
      <c r="E8" s="235">
        <v>6.0964640000000001</v>
      </c>
      <c r="F8" s="441">
        <v>-5.7193391371777569</v>
      </c>
      <c r="G8" s="235" t="s">
        <v>142</v>
      </c>
      <c r="H8" s="441" t="s">
        <v>142</v>
      </c>
    </row>
    <row r="9" spans="1:8" ht="15" x14ac:dyDescent="0.25">
      <c r="A9" s="662" t="s">
        <v>505</v>
      </c>
      <c r="B9" s="18" t="s">
        <v>632</v>
      </c>
      <c r="C9" s="235">
        <v>7.7840267999999995</v>
      </c>
      <c r="D9" s="441">
        <v>-2.452235094316725</v>
      </c>
      <c r="E9" s="235">
        <v>5.7697397999999991</v>
      </c>
      <c r="F9" s="441">
        <v>-5.3592410288980794</v>
      </c>
      <c r="G9" s="235" t="s">
        <v>142</v>
      </c>
      <c r="H9" s="441" t="s">
        <v>142</v>
      </c>
    </row>
    <row r="10" spans="1:8" ht="15" x14ac:dyDescent="0.25">
      <c r="A10" s="634">
        <v>2021</v>
      </c>
      <c r="B10" s="557" t="s">
        <v>505</v>
      </c>
      <c r="C10" s="625" t="s">
        <v>505</v>
      </c>
      <c r="D10" s="625" t="s">
        <v>505</v>
      </c>
      <c r="E10" s="625" t="s">
        <v>505</v>
      </c>
      <c r="F10" s="625" t="s">
        <v>505</v>
      </c>
      <c r="G10" s="625" t="s">
        <v>505</v>
      </c>
      <c r="H10" s="625" t="s">
        <v>505</v>
      </c>
    </row>
    <row r="11" spans="1:8" s="1" customFormat="1" ht="15" x14ac:dyDescent="0.25">
      <c r="A11" s="662" t="s">
        <v>505</v>
      </c>
      <c r="B11" s="18" t="s">
        <v>630</v>
      </c>
      <c r="C11" s="235">
        <v>8.1517022399999988</v>
      </c>
      <c r="D11" s="441">
        <v>4.7234606129567709</v>
      </c>
      <c r="E11" s="235">
        <v>6.1374152400000002</v>
      </c>
      <c r="F11" s="441">
        <v>6.3724787034590564</v>
      </c>
      <c r="G11" s="235" t="s">
        <v>142</v>
      </c>
      <c r="H11" s="441" t="s">
        <v>142</v>
      </c>
    </row>
    <row r="12" spans="1:8" s="1" customFormat="1" ht="15" x14ac:dyDescent="0.25">
      <c r="A12" s="662" t="s">
        <v>505</v>
      </c>
      <c r="B12" s="18" t="s">
        <v>633</v>
      </c>
      <c r="C12" s="235">
        <v>8.3919162799999985</v>
      </c>
      <c r="D12" s="441">
        <v>2.9467960547096692</v>
      </c>
      <c r="E12" s="235">
        <v>6.3776292799999998</v>
      </c>
      <c r="F12" s="441">
        <v>3.9139284308877831</v>
      </c>
      <c r="G12" s="235" t="s">
        <v>142</v>
      </c>
      <c r="H12" s="441" t="s">
        <v>142</v>
      </c>
    </row>
    <row r="13" spans="1:8" s="1" customFormat="1" ht="15" x14ac:dyDescent="0.25">
      <c r="A13" s="662" t="s">
        <v>505</v>
      </c>
      <c r="B13" s="18" t="s">
        <v>632</v>
      </c>
      <c r="C13" s="235">
        <v>8.3238000000000003</v>
      </c>
      <c r="D13" s="441">
        <v>-0.81</v>
      </c>
      <c r="E13" s="235">
        <v>7.1341999999999999</v>
      </c>
      <c r="F13" s="441">
        <v>11.86</v>
      </c>
      <c r="G13" s="235">
        <v>6.7427999999999999</v>
      </c>
      <c r="H13" s="441" t="s">
        <v>142</v>
      </c>
    </row>
    <row r="14" spans="1:8" s="1" customFormat="1" ht="15" x14ac:dyDescent="0.25">
      <c r="A14" s="634">
        <v>2022</v>
      </c>
      <c r="B14" s="557" t="s">
        <v>505</v>
      </c>
      <c r="C14" s="625" t="s">
        <v>505</v>
      </c>
      <c r="D14" s="625" t="s">
        <v>505</v>
      </c>
      <c r="E14" s="625" t="s">
        <v>505</v>
      </c>
      <c r="F14" s="625" t="s">
        <v>505</v>
      </c>
      <c r="G14" s="625" t="s">
        <v>505</v>
      </c>
      <c r="H14" s="625" t="s">
        <v>505</v>
      </c>
    </row>
    <row r="15" spans="1:8" s="1" customFormat="1" ht="15" x14ac:dyDescent="0.25">
      <c r="A15" s="662" t="s">
        <v>505</v>
      </c>
      <c r="B15" s="18" t="s">
        <v>630</v>
      </c>
      <c r="C15" s="235">
        <v>8.7993390099999989</v>
      </c>
      <c r="D15" s="441">
        <v>5.712735698136596</v>
      </c>
      <c r="E15" s="235">
        <v>7.6110379399999983</v>
      </c>
      <c r="F15" s="441">
        <v>6.6834530348602481</v>
      </c>
      <c r="G15" s="235">
        <v>7.2198340499999993</v>
      </c>
      <c r="H15" s="441">
        <v>7.0746595149630291</v>
      </c>
    </row>
    <row r="16" spans="1:8" s="1" customFormat="1" ht="15" x14ac:dyDescent="0.25">
      <c r="A16" s="662" t="s">
        <v>505</v>
      </c>
      <c r="B16" s="18" t="s">
        <v>631</v>
      </c>
      <c r="C16" s="235">
        <v>9.3430694499999998</v>
      </c>
      <c r="D16" s="441">
        <v>6.1792191365974087</v>
      </c>
      <c r="E16" s="235">
        <v>8.154769589999999</v>
      </c>
      <c r="F16" s="441">
        <v>7.1439881693718217</v>
      </c>
      <c r="G16" s="235">
        <v>7.7635644899999985</v>
      </c>
      <c r="H16" s="441">
        <v>7.5310656205456574</v>
      </c>
    </row>
    <row r="17" spans="1:8" s="1" customFormat="1" ht="15" x14ac:dyDescent="0.25">
      <c r="A17" s="662" t="s">
        <v>505</v>
      </c>
      <c r="B17" s="18" t="s">
        <v>633</v>
      </c>
      <c r="C17" s="235">
        <v>9.9683611499999998</v>
      </c>
      <c r="D17" s="441">
        <v>6.692572535677769</v>
      </c>
      <c r="E17" s="235">
        <v>8.780061289999999</v>
      </c>
      <c r="F17" s="441">
        <v>7.6678034014201994</v>
      </c>
      <c r="G17" s="235">
        <v>8.3888561899999985</v>
      </c>
      <c r="H17" s="441">
        <v>8.0541831114485927</v>
      </c>
    </row>
    <row r="18" spans="1:8" s="1" customFormat="1" ht="15" x14ac:dyDescent="0.25">
      <c r="A18" s="692" t="s">
        <v>505</v>
      </c>
      <c r="B18" s="439" t="s">
        <v>632</v>
      </c>
      <c r="C18" s="693">
        <v>9.0315361499999991</v>
      </c>
      <c r="D18" s="694">
        <v>-9.3979841410541258</v>
      </c>
      <c r="E18" s="693">
        <v>8.1181600500000002</v>
      </c>
      <c r="F18" s="694">
        <v>-7.5386858717474725</v>
      </c>
      <c r="G18" s="693">
        <v>7.8286649000000006</v>
      </c>
      <c r="H18" s="694">
        <v>-6.6778029961674434</v>
      </c>
    </row>
    <row r="19" spans="1:8" s="1" customFormat="1" ht="15" x14ac:dyDescent="0.25">
      <c r="A19" s="634">
        <v>2023</v>
      </c>
      <c r="B19" s="557" t="s">
        <v>505</v>
      </c>
      <c r="C19" s="625" t="s">
        <v>505</v>
      </c>
      <c r="D19" s="625" t="s">
        <v>505</v>
      </c>
      <c r="E19" s="625" t="s">
        <v>505</v>
      </c>
      <c r="F19" s="625" t="s">
        <v>505</v>
      </c>
      <c r="G19" s="625" t="s">
        <v>505</v>
      </c>
      <c r="H19" s="625" t="s">
        <v>505</v>
      </c>
    </row>
    <row r="20" spans="1:8" s="1" customFormat="1" ht="15" x14ac:dyDescent="0.25">
      <c r="A20" s="662" t="s">
        <v>505</v>
      </c>
      <c r="B20" s="18" t="s">
        <v>630</v>
      </c>
      <c r="C20" s="235">
        <v>9.7491355500000001</v>
      </c>
      <c r="D20" s="441">
        <v>7.9454855528646817</v>
      </c>
      <c r="E20" s="235">
        <v>8.8357594499999994</v>
      </c>
      <c r="F20" s="441">
        <v>8.839434004506959</v>
      </c>
      <c r="G20" s="235">
        <v>8.5462643000000007</v>
      </c>
      <c r="H20" s="441">
        <v>9.1663062497412557</v>
      </c>
    </row>
    <row r="21" spans="1:8" s="1" customFormat="1" ht="15" x14ac:dyDescent="0.25">
      <c r="A21" s="662" t="s">
        <v>505</v>
      </c>
      <c r="B21" s="18" t="s">
        <v>631</v>
      </c>
      <c r="C21" s="235">
        <v>7.0454401499999992</v>
      </c>
      <c r="D21" s="441">
        <v>-27.732668051784355</v>
      </c>
      <c r="E21" s="235">
        <v>6.1357264500000008</v>
      </c>
      <c r="F21" s="441">
        <v>-30.558018416854917</v>
      </c>
      <c r="G21" s="235">
        <v>5.8467167500000006</v>
      </c>
      <c r="H21" s="441">
        <v>-31.58745687282337</v>
      </c>
    </row>
    <row r="22" spans="1:8" s="1" customFormat="1" ht="15" x14ac:dyDescent="0.25">
      <c r="A22" s="662" t="s">
        <v>505</v>
      </c>
      <c r="B22" s="18" t="s">
        <v>633</v>
      </c>
      <c r="C22" s="235">
        <v>6.8701930500000001</v>
      </c>
      <c r="D22" s="441">
        <v>-2.4873832758340741</v>
      </c>
      <c r="E22" s="235">
        <v>5.9604793500000008</v>
      </c>
      <c r="F22" s="441">
        <v>-2.8561752455571088</v>
      </c>
      <c r="G22" s="235">
        <v>5.6714696499999997</v>
      </c>
      <c r="H22" s="441">
        <v>-2.9973591588817921</v>
      </c>
    </row>
    <row r="23" spans="1:8" s="1" customFormat="1" ht="15" x14ac:dyDescent="0.25">
      <c r="A23" s="692" t="s">
        <v>505</v>
      </c>
      <c r="B23" s="439" t="s">
        <v>632</v>
      </c>
      <c r="C23" s="693">
        <v>6.7687525499999994</v>
      </c>
      <c r="D23" s="694">
        <v>-1.4765305612482127</v>
      </c>
      <c r="E23" s="693">
        <v>5.9630581500000011</v>
      </c>
      <c r="F23" s="694">
        <v>4.3264976666687285E-2</v>
      </c>
      <c r="G23" s="693">
        <v>5.6023470999999994</v>
      </c>
      <c r="H23" s="694">
        <v>-1.2187766886842168</v>
      </c>
    </row>
    <row r="24" spans="1:8" s="1" customFormat="1" ht="15" x14ac:dyDescent="0.25">
      <c r="A24" s="634">
        <v>2024</v>
      </c>
      <c r="B24" s="557" t="s">
        <v>505</v>
      </c>
      <c r="C24" s="625" t="s">
        <v>505</v>
      </c>
      <c r="D24" s="625" t="s">
        <v>505</v>
      </c>
      <c r="E24" s="625" t="s">
        <v>505</v>
      </c>
      <c r="F24" s="625" t="s">
        <v>505</v>
      </c>
      <c r="G24" s="625" t="s">
        <v>505</v>
      </c>
      <c r="H24" s="625" t="s">
        <v>505</v>
      </c>
    </row>
    <row r="25" spans="1:8" s="1" customFormat="1" ht="15" x14ac:dyDescent="0.25">
      <c r="A25" s="662" t="s">
        <v>505</v>
      </c>
      <c r="B25" s="18" t="s">
        <v>630</v>
      </c>
      <c r="C25" s="235">
        <v>7.5682376000000007</v>
      </c>
      <c r="D25" s="441">
        <v>11.811409031343617</v>
      </c>
      <c r="E25" s="235">
        <v>6.7241779000000017</v>
      </c>
      <c r="F25" s="441">
        <v>12.763916280105375</v>
      </c>
      <c r="G25" s="235">
        <v>6.3462890333333348</v>
      </c>
      <c r="H25" s="441">
        <v>13.279111773230465</v>
      </c>
    </row>
    <row r="26" spans="1:8" s="1" customFormat="1" ht="15" x14ac:dyDescent="0.25">
      <c r="A26" s="662" t="s">
        <v>505</v>
      </c>
      <c r="B26" s="18" t="s">
        <v>631</v>
      </c>
      <c r="C26" s="235">
        <v>7.4591914099999999</v>
      </c>
      <c r="D26" s="441">
        <v>-1.4408399387461199</v>
      </c>
      <c r="E26" s="235">
        <v>6.5307245300000005</v>
      </c>
      <c r="F26" s="441">
        <v>-2.8769817348229458</v>
      </c>
      <c r="G26" s="235">
        <v>6.1150479866666672</v>
      </c>
      <c r="H26" s="441">
        <v>-3.6437206917632343</v>
      </c>
    </row>
    <row r="27" spans="1:8" s="1" customFormat="1" ht="15" x14ac:dyDescent="0.25">
      <c r="A27" s="692" t="s">
        <v>505</v>
      </c>
      <c r="B27" s="439" t="s">
        <v>632</v>
      </c>
      <c r="C27" s="693">
        <v>8.0511863299999984</v>
      </c>
      <c r="D27" s="694">
        <v>7.9364489722887877</v>
      </c>
      <c r="E27" s="693">
        <v>7.37479028</v>
      </c>
      <c r="F27" s="694">
        <v>12.924534576870284</v>
      </c>
      <c r="G27" s="693">
        <v>6.9587999433333332</v>
      </c>
      <c r="H27" s="694">
        <v>13.797961332542183</v>
      </c>
    </row>
    <row r="28" spans="1:8" s="1" customFormat="1" x14ac:dyDescent="0.2">
      <c r="A28" s="80" t="s">
        <v>255</v>
      </c>
      <c r="H28" s="161" t="s">
        <v>565</v>
      </c>
    </row>
    <row r="29" spans="1:8" s="1" customFormat="1" x14ac:dyDescent="0.2">
      <c r="A29" s="80" t="s">
        <v>688</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7">
        <f>INDICE!A3</f>
        <v>45597</v>
      </c>
      <c r="C3" s="778"/>
      <c r="D3" s="778" t="s">
        <v>115</v>
      </c>
      <c r="E3" s="778"/>
      <c r="F3" s="778" t="s">
        <v>116</v>
      </c>
      <c r="G3" s="778"/>
      <c r="H3" s="778"/>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139.30083999999999</v>
      </c>
      <c r="C5" s="72">
        <v>-8.89270509662121</v>
      </c>
      <c r="D5" s="71">
        <v>1909.3063300000001</v>
      </c>
      <c r="E5" s="328">
        <v>5.3650634172913896E-3</v>
      </c>
      <c r="F5" s="71">
        <v>2096.8846200000003</v>
      </c>
      <c r="G5" s="72">
        <v>-0.72664566320794455</v>
      </c>
      <c r="H5" s="303">
        <v>3.5233402318224716</v>
      </c>
      <c r="I5"/>
    </row>
    <row r="6" spans="1:9" ht="14.25" x14ac:dyDescent="0.2">
      <c r="A6" s="3" t="s">
        <v>48</v>
      </c>
      <c r="B6" s="301">
        <v>507.05347000000029</v>
      </c>
      <c r="C6" s="59">
        <v>5.3489408125215121</v>
      </c>
      <c r="D6" s="58">
        <v>5973.5968300000022</v>
      </c>
      <c r="E6" s="59">
        <v>7.4410694252595126</v>
      </c>
      <c r="F6" s="58">
        <v>6482.3285800000012</v>
      </c>
      <c r="G6" s="59">
        <v>6.5234090695553446</v>
      </c>
      <c r="H6" s="304">
        <v>10.892086700414939</v>
      </c>
      <c r="I6"/>
    </row>
    <row r="7" spans="1:9" ht="14.25" x14ac:dyDescent="0.2">
      <c r="A7" s="3" t="s">
        <v>49</v>
      </c>
      <c r="B7" s="301">
        <v>568.78312000000017</v>
      </c>
      <c r="C7" s="59">
        <v>9.6005471403187297</v>
      </c>
      <c r="D7" s="58">
        <v>6813.153980000001</v>
      </c>
      <c r="E7" s="59">
        <v>11.706169289659158</v>
      </c>
      <c r="F7" s="58">
        <v>7356.848820000002</v>
      </c>
      <c r="G7" s="59">
        <v>12.123345945104143</v>
      </c>
      <c r="H7" s="304">
        <v>12.361520123573456</v>
      </c>
      <c r="I7"/>
    </row>
    <row r="8" spans="1:9" ht="14.25" x14ac:dyDescent="0.2">
      <c r="A8" s="3" t="s">
        <v>122</v>
      </c>
      <c r="B8" s="301">
        <v>2470.1135600000016</v>
      </c>
      <c r="C8" s="59">
        <v>-4.8433751201181474</v>
      </c>
      <c r="D8" s="58">
        <v>27252.170690000003</v>
      </c>
      <c r="E8" s="59">
        <v>1.0067550264607688</v>
      </c>
      <c r="F8" s="58">
        <v>29815.832219999997</v>
      </c>
      <c r="G8" s="240">
        <v>-0.3182780137306217</v>
      </c>
      <c r="H8" s="304">
        <v>50.098760897008574</v>
      </c>
      <c r="I8"/>
    </row>
    <row r="9" spans="1:9" ht="14.25" x14ac:dyDescent="0.2">
      <c r="A9" s="3" t="s">
        <v>123</v>
      </c>
      <c r="B9" s="301">
        <v>695.53469999999993</v>
      </c>
      <c r="C9" s="59">
        <v>0.72943298110732424</v>
      </c>
      <c r="D9" s="58">
        <v>7875.382300000002</v>
      </c>
      <c r="E9" s="59">
        <v>7.138769061939108</v>
      </c>
      <c r="F9" s="58">
        <v>8551.1985300000015</v>
      </c>
      <c r="G9" s="73">
        <v>7.0979677525899882</v>
      </c>
      <c r="H9" s="304">
        <v>14.36835461697944</v>
      </c>
      <c r="I9"/>
    </row>
    <row r="10" spans="1:9" ht="14.25" x14ac:dyDescent="0.2">
      <c r="A10" s="3" t="s">
        <v>584</v>
      </c>
      <c r="B10" s="301">
        <v>502.97</v>
      </c>
      <c r="C10" s="329">
        <v>7.272576039038456</v>
      </c>
      <c r="D10" s="58">
        <v>4770.2143300617954</v>
      </c>
      <c r="E10" s="59">
        <v>9.992200129351362</v>
      </c>
      <c r="F10" s="58">
        <v>5211.0183300617955</v>
      </c>
      <c r="G10" s="59">
        <v>12.015351772467334</v>
      </c>
      <c r="H10" s="304">
        <v>8.7559374302011292</v>
      </c>
      <c r="I10"/>
    </row>
    <row r="11" spans="1:9" ht="14.25" x14ac:dyDescent="0.2">
      <c r="A11" s="60" t="s">
        <v>585</v>
      </c>
      <c r="B11" s="61">
        <v>4883.7556900000018</v>
      </c>
      <c r="C11" s="62">
        <v>-0.50157842054386859</v>
      </c>
      <c r="D11" s="61">
        <v>54593.824460061798</v>
      </c>
      <c r="E11" s="62">
        <v>4.513179194305331</v>
      </c>
      <c r="F11" s="61">
        <v>59514.111100061789</v>
      </c>
      <c r="G11" s="62">
        <v>3.8522302923309062</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40" priority="10" operator="equal">
      <formula>0</formula>
    </cfRule>
    <cfRule type="cellIs" dxfId="239" priority="11" operator="between">
      <formula>0</formula>
      <formula>0.5</formula>
    </cfRule>
  </conditionalFormatting>
  <conditionalFormatting sqref="E5">
    <cfRule type="cellIs" dxfId="238" priority="1" operator="equal">
      <formula>0</formula>
    </cfRule>
    <cfRule type="cellIs" dxfId="237" priority="2" operator="between">
      <formula>0</formula>
      <formula>0.5</formula>
    </cfRule>
  </conditionalFormatting>
  <conditionalFormatting sqref="G8">
    <cfRule type="cellIs" dxfId="236"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2023</v>
      </c>
      <c r="C3" s="145">
        <v>2024</v>
      </c>
      <c r="D3" s="145" t="s">
        <v>505</v>
      </c>
      <c r="E3" s="145" t="s">
        <v>505</v>
      </c>
      <c r="F3" s="145" t="s">
        <v>505</v>
      </c>
      <c r="G3" s="145" t="s">
        <v>505</v>
      </c>
      <c r="H3" s="145" t="s">
        <v>505</v>
      </c>
      <c r="I3" s="145" t="s">
        <v>505</v>
      </c>
      <c r="J3" s="145" t="s">
        <v>505</v>
      </c>
      <c r="K3" s="145" t="s">
        <v>505</v>
      </c>
      <c r="L3" s="145" t="s">
        <v>505</v>
      </c>
      <c r="M3" s="145" t="s">
        <v>505</v>
      </c>
    </row>
    <row r="4" spans="1:13" x14ac:dyDescent="0.2">
      <c r="B4" s="536">
        <v>45261</v>
      </c>
      <c r="C4" s="536">
        <v>45292</v>
      </c>
      <c r="D4" s="536">
        <v>45323</v>
      </c>
      <c r="E4" s="536">
        <v>45352</v>
      </c>
      <c r="F4" s="536">
        <v>45383</v>
      </c>
      <c r="G4" s="536">
        <v>45413</v>
      </c>
      <c r="H4" s="536">
        <v>45444</v>
      </c>
      <c r="I4" s="536">
        <v>45474</v>
      </c>
      <c r="J4" s="536">
        <v>45505</v>
      </c>
      <c r="K4" s="536">
        <v>45536</v>
      </c>
      <c r="L4" s="536">
        <v>45566</v>
      </c>
      <c r="M4" s="536">
        <v>45597</v>
      </c>
    </row>
    <row r="5" spans="1:13" x14ac:dyDescent="0.2">
      <c r="A5" s="551" t="s">
        <v>535</v>
      </c>
      <c r="B5" s="538">
        <v>2.5220999999999996</v>
      </c>
      <c r="C5" s="538">
        <v>3.1761428571428576</v>
      </c>
      <c r="D5" s="538">
        <v>1.7217499999999997</v>
      </c>
      <c r="E5" s="538">
        <v>1.4928000000000003</v>
      </c>
      <c r="F5" s="538">
        <v>1.5985909090909092</v>
      </c>
      <c r="G5" s="538">
        <v>2.1205000000000007</v>
      </c>
      <c r="H5" s="538">
        <v>2.5355263157894741</v>
      </c>
      <c r="I5" s="538">
        <v>2.0772380952380951</v>
      </c>
      <c r="J5" s="538">
        <v>1.9899090909090906</v>
      </c>
      <c r="K5" s="538">
        <v>2.2793000000000001</v>
      </c>
      <c r="L5" s="538">
        <v>2.191636363636364</v>
      </c>
      <c r="M5" s="538">
        <v>2.0973333333333333</v>
      </c>
    </row>
    <row r="6" spans="1:13" x14ac:dyDescent="0.2">
      <c r="A6" s="18" t="s">
        <v>536</v>
      </c>
      <c r="B6" s="538">
        <v>84.622631578947363</v>
      </c>
      <c r="C6" s="538">
        <v>74.245454545454535</v>
      </c>
      <c r="D6" s="538">
        <v>63.224761904761898</v>
      </c>
      <c r="E6" s="538">
        <v>68.255499999999998</v>
      </c>
      <c r="F6" s="538">
        <v>71.838095238095235</v>
      </c>
      <c r="G6" s="538">
        <v>76.418636363636367</v>
      </c>
      <c r="H6" s="538">
        <v>81.691052631578941</v>
      </c>
      <c r="I6" s="538">
        <v>75.245652173913044</v>
      </c>
      <c r="J6" s="538">
        <v>84.390476190476178</v>
      </c>
      <c r="K6" s="538">
        <v>86.595238095238059</v>
      </c>
      <c r="L6" s="538">
        <v>98.830869565217398</v>
      </c>
      <c r="M6" s="538">
        <v>111.90714285714287</v>
      </c>
    </row>
    <row r="7" spans="1:13" x14ac:dyDescent="0.2">
      <c r="A7" s="513" t="s">
        <v>537</v>
      </c>
      <c r="B7" s="538">
        <v>35.478421052631575</v>
      </c>
      <c r="C7" s="538">
        <v>29.753636363636364</v>
      </c>
      <c r="D7" s="538">
        <v>25.630476190476191</v>
      </c>
      <c r="E7" s="538">
        <v>26.675000000000001</v>
      </c>
      <c r="F7" s="538">
        <v>29.131428571428575</v>
      </c>
      <c r="G7" s="538">
        <v>31.903478260869566</v>
      </c>
      <c r="H7" s="538">
        <v>34.263500000000001</v>
      </c>
      <c r="I7" s="538">
        <v>32.216086956521742</v>
      </c>
      <c r="J7" s="538">
        <v>37.829999999999991</v>
      </c>
      <c r="K7" s="538">
        <v>36.107142857142854</v>
      </c>
      <c r="L7" s="538">
        <v>40.032608695652165</v>
      </c>
      <c r="M7" s="577">
        <v>44.454761904761902</v>
      </c>
    </row>
    <row r="8" spans="1:13" x14ac:dyDescent="0.2">
      <c r="A8" s="439" t="s">
        <v>538</v>
      </c>
      <c r="B8" s="578">
        <v>34.3116129032258</v>
      </c>
      <c r="C8" s="578">
        <v>29.842258064516137</v>
      </c>
      <c r="D8" s="578">
        <v>25.343103448275858</v>
      </c>
      <c r="E8" s="578">
        <v>26.866774193548387</v>
      </c>
      <c r="F8" s="578">
        <v>29.221666666666668</v>
      </c>
      <c r="G8" s="578">
        <v>32.00516129032259</v>
      </c>
      <c r="H8" s="578">
        <v>34.541666666666664</v>
      </c>
      <c r="I8" s="578">
        <v>32.486451612903224</v>
      </c>
      <c r="J8" s="578">
        <v>38.609032258064509</v>
      </c>
      <c r="K8" s="578">
        <v>36.599000000000011</v>
      </c>
      <c r="L8" s="578">
        <v>40.457096774193545</v>
      </c>
      <c r="M8" s="578">
        <v>44.45066666666667</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5">
        <f>INDICE!A3</f>
        <v>45597</v>
      </c>
      <c r="C3" s="826">
        <v>41671</v>
      </c>
      <c r="D3" s="825">
        <f>DATE(YEAR(B3),MONTH(B3)-1,1)</f>
        <v>45566</v>
      </c>
      <c r="E3" s="826"/>
      <c r="F3" s="825">
        <f>DATE(YEAR(B3)-1,MONTH(B3),1)</f>
        <v>45231</v>
      </c>
      <c r="G3" s="826"/>
      <c r="H3" s="770" t="s">
        <v>417</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45566</v>
      </c>
      <c r="I4" s="280">
        <f>F3</f>
        <v>45231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5270.5550000000003</v>
      </c>
      <c r="C5" s="444">
        <v>36.282463447890549</v>
      </c>
      <c r="D5" s="234">
        <v>4840.308</v>
      </c>
      <c r="E5" s="444">
        <v>33.481868542915457</v>
      </c>
      <c r="F5" s="234">
        <v>5499.8130000000001</v>
      </c>
      <c r="G5" s="444">
        <v>36.044129738637096</v>
      </c>
      <c r="H5" s="626">
        <v>8.8888351732988955</v>
      </c>
      <c r="I5" s="240">
        <v>-4.1684690006732925</v>
      </c>
      <c r="K5" s="239"/>
    </row>
    <row r="6" spans="1:71" s="13" customFormat="1" ht="15" x14ac:dyDescent="0.2">
      <c r="A6" s="16" t="s">
        <v>117</v>
      </c>
      <c r="B6" s="234">
        <v>9255.8979999999992</v>
      </c>
      <c r="C6" s="444">
        <v>63.717536552109443</v>
      </c>
      <c r="D6" s="234">
        <v>9616.1970000000001</v>
      </c>
      <c r="E6" s="444">
        <v>66.51813145708455</v>
      </c>
      <c r="F6" s="234">
        <v>9758.741</v>
      </c>
      <c r="G6" s="444">
        <v>63.955870261362904</v>
      </c>
      <c r="H6" s="240">
        <v>-3.7467930409495658</v>
      </c>
      <c r="I6" s="240">
        <v>-5.1527446009685143</v>
      </c>
      <c r="K6" s="239"/>
    </row>
    <row r="7" spans="1:71" s="69" customFormat="1" ht="12.75" x14ac:dyDescent="0.2">
      <c r="A7" s="76" t="s">
        <v>114</v>
      </c>
      <c r="B7" s="77">
        <v>14526.453</v>
      </c>
      <c r="C7" s="78">
        <v>100</v>
      </c>
      <c r="D7" s="77">
        <v>14456.504999999999</v>
      </c>
      <c r="E7" s="78">
        <v>100</v>
      </c>
      <c r="F7" s="77">
        <v>15258.554</v>
      </c>
      <c r="G7" s="78">
        <v>100</v>
      </c>
      <c r="H7" s="78">
        <v>0.48385138731664618</v>
      </c>
      <c r="I7" s="627">
        <v>-4.7979710266123545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29"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5">
        <f>INDICE!A3</f>
        <v>45597</v>
      </c>
      <c r="C3" s="826">
        <v>41671</v>
      </c>
      <c r="D3" s="825">
        <f>DATE(YEAR(B3),MONTH(B3)-1,1)</f>
        <v>45566</v>
      </c>
      <c r="E3" s="826"/>
      <c r="F3" s="825">
        <f>DATE(YEAR(B3)-1,MONTH(B3),1)</f>
        <v>45231</v>
      </c>
      <c r="G3" s="826"/>
      <c r="H3" s="770" t="s">
        <v>417</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45566</v>
      </c>
      <c r="I4" s="280">
        <f>F3</f>
        <v>45231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5490.9709999999995</v>
      </c>
      <c r="C5" s="444">
        <v>40.047932705569458</v>
      </c>
      <c r="D5" s="234">
        <v>5490.9089999999997</v>
      </c>
      <c r="E5" s="444">
        <v>39.911023037760579</v>
      </c>
      <c r="F5" s="234">
        <v>5621.326</v>
      </c>
      <c r="G5" s="444">
        <v>37.805027382945163</v>
      </c>
      <c r="H5" s="752">
        <v>1.1291390915401829E-3</v>
      </c>
      <c r="I5" s="437">
        <v>-2.3189368487079469</v>
      </c>
      <c r="K5" s="239"/>
    </row>
    <row r="6" spans="1:71" s="13" customFormat="1" ht="15" x14ac:dyDescent="0.2">
      <c r="A6" s="16" t="s">
        <v>511</v>
      </c>
      <c r="B6" s="234">
        <v>8220.0263700000032</v>
      </c>
      <c r="C6" s="444">
        <v>59.952067294430542</v>
      </c>
      <c r="D6" s="234">
        <v>8266.9668500000025</v>
      </c>
      <c r="E6" s="444">
        <v>60.088976962239428</v>
      </c>
      <c r="F6" s="234">
        <v>9247.9292000000078</v>
      </c>
      <c r="G6" s="444">
        <v>62.194972617054844</v>
      </c>
      <c r="H6" s="394">
        <v>-0.56780776857716908</v>
      </c>
      <c r="I6" s="394">
        <v>-11.114951334186292</v>
      </c>
      <c r="K6" s="239"/>
    </row>
    <row r="7" spans="1:71" s="69" customFormat="1" ht="12.75" x14ac:dyDescent="0.2">
      <c r="A7" s="76" t="s">
        <v>114</v>
      </c>
      <c r="B7" s="77">
        <v>13710.997370000003</v>
      </c>
      <c r="C7" s="78">
        <v>100</v>
      </c>
      <c r="D7" s="77">
        <v>13757.875850000002</v>
      </c>
      <c r="E7" s="78">
        <v>100</v>
      </c>
      <c r="F7" s="77">
        <v>14869.255200000007</v>
      </c>
      <c r="G7" s="78">
        <v>100</v>
      </c>
      <c r="H7" s="78">
        <v>-0.34073922828718789</v>
      </c>
      <c r="I7" s="78">
        <v>-7.789615649343375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28"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6" t="s">
        <v>498</v>
      </c>
      <c r="B1" s="816"/>
      <c r="C1" s="816"/>
      <c r="D1" s="816"/>
      <c r="E1" s="816"/>
      <c r="F1" s="816"/>
    </row>
    <row r="2" spans="1:9" x14ac:dyDescent="0.2">
      <c r="A2" s="817"/>
      <c r="B2" s="817"/>
      <c r="C2" s="817"/>
      <c r="D2" s="817"/>
      <c r="E2" s="817"/>
      <c r="F2" s="817"/>
      <c r="I2" s="161" t="s">
        <v>461</v>
      </c>
    </row>
    <row r="3" spans="1:9" x14ac:dyDescent="0.2">
      <c r="A3" s="248"/>
      <c r="B3" s="250"/>
      <c r="C3" s="250"/>
      <c r="D3" s="777">
        <f>INDICE!A3</f>
        <v>45597</v>
      </c>
      <c r="E3" s="777">
        <v>41671</v>
      </c>
      <c r="F3" s="777">
        <f>DATE(YEAR(D3),MONTH(D3)-1,1)</f>
        <v>45566</v>
      </c>
      <c r="G3" s="777"/>
      <c r="H3" s="781">
        <f>DATE(YEAR(D3)-1,MONTH(D3),1)</f>
        <v>45231</v>
      </c>
      <c r="I3" s="781"/>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100.04918205524946</v>
      </c>
      <c r="E5" s="447">
        <v>100</v>
      </c>
      <c r="F5" s="394">
        <v>100.58974116602121</v>
      </c>
      <c r="G5" s="447">
        <v>100</v>
      </c>
      <c r="H5" s="394">
        <v>102.6030270073809</v>
      </c>
      <c r="I5" s="447">
        <v>100</v>
      </c>
    </row>
    <row r="6" spans="1:9" x14ac:dyDescent="0.2">
      <c r="A6" s="579" t="s">
        <v>458</v>
      </c>
      <c r="B6" s="166"/>
      <c r="C6" s="166"/>
      <c r="D6" s="394">
        <v>57.454011542195161</v>
      </c>
      <c r="E6" s="447">
        <v>57.425768369068464</v>
      </c>
      <c r="F6" s="394">
        <v>57.995081419556797</v>
      </c>
      <c r="G6" s="447">
        <v>57.655065762458982</v>
      </c>
      <c r="H6" s="394">
        <v>63.553725754864679</v>
      </c>
      <c r="I6" s="447">
        <v>61.941375033986915</v>
      </c>
    </row>
    <row r="7" spans="1:9" x14ac:dyDescent="0.2">
      <c r="A7" s="579" t="s">
        <v>459</v>
      </c>
      <c r="B7" s="166"/>
      <c r="C7" s="166"/>
      <c r="D7" s="394">
        <v>42.595170513054306</v>
      </c>
      <c r="E7" s="447">
        <v>42.57423163093155</v>
      </c>
      <c r="F7" s="394">
        <v>42.594659746464437</v>
      </c>
      <c r="G7" s="447">
        <v>42.344934237541047</v>
      </c>
      <c r="H7" s="394">
        <v>39.049301252516216</v>
      </c>
      <c r="I7" s="447">
        <v>38.058624966013085</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6" t="s">
        <v>462</v>
      </c>
      <c r="B1" s="816"/>
      <c r="C1" s="816"/>
      <c r="D1" s="816"/>
      <c r="E1" s="249"/>
      <c r="F1" s="1"/>
      <c r="G1" s="1"/>
      <c r="H1" s="1"/>
      <c r="I1" s="1"/>
    </row>
    <row r="2" spans="1:40" ht="15" x14ac:dyDescent="0.2">
      <c r="A2" s="816"/>
      <c r="B2" s="816"/>
      <c r="C2" s="816"/>
      <c r="D2" s="816"/>
      <c r="E2" s="249"/>
      <c r="F2" s="1"/>
      <c r="G2" s="207"/>
      <c r="H2" s="244"/>
      <c r="I2" s="243" t="s">
        <v>151</v>
      </c>
    </row>
    <row r="3" spans="1:40" x14ac:dyDescent="0.2">
      <c r="A3" s="248"/>
      <c r="B3" s="825">
        <f>INDICE!A3</f>
        <v>45597</v>
      </c>
      <c r="C3" s="826">
        <v>41671</v>
      </c>
      <c r="D3" s="825">
        <f>DATE(YEAR(B3),MONTH(B3)-1,1)</f>
        <v>45566</v>
      </c>
      <c r="E3" s="826"/>
      <c r="F3" s="825">
        <f>DATE(YEAR(B3)-1,MONTH(B3),1)</f>
        <v>45231</v>
      </c>
      <c r="G3" s="826"/>
      <c r="H3" s="770" t="s">
        <v>417</v>
      </c>
      <c r="I3" s="770"/>
    </row>
    <row r="4" spans="1:40" x14ac:dyDescent="0.2">
      <c r="A4" s="214"/>
      <c r="B4" s="184" t="s">
        <v>47</v>
      </c>
      <c r="C4" s="184" t="s">
        <v>106</v>
      </c>
      <c r="D4" s="184" t="s">
        <v>47</v>
      </c>
      <c r="E4" s="184" t="s">
        <v>106</v>
      </c>
      <c r="F4" s="184" t="s">
        <v>47</v>
      </c>
      <c r="G4" s="184" t="s">
        <v>106</v>
      </c>
      <c r="H4" s="677">
        <f>D3</f>
        <v>45566</v>
      </c>
      <c r="I4" s="677">
        <f>F3</f>
        <v>45231</v>
      </c>
    </row>
    <row r="5" spans="1:40" x14ac:dyDescent="0.2">
      <c r="A5" s="539" t="s">
        <v>48</v>
      </c>
      <c r="B5" s="233">
        <v>531.58199999999999</v>
      </c>
      <c r="C5" s="240">
        <v>9.6810199871753113</v>
      </c>
      <c r="D5" s="233">
        <v>531.52</v>
      </c>
      <c r="E5" s="240">
        <v>9.6800001602649033</v>
      </c>
      <c r="F5" s="233">
        <v>497.77800000000002</v>
      </c>
      <c r="G5" s="240">
        <v>8.8551704704548353</v>
      </c>
      <c r="H5" s="752">
        <v>1.1664659843470015E-2</v>
      </c>
      <c r="I5" s="394">
        <v>6.7909791111700342</v>
      </c>
    </row>
    <row r="6" spans="1:40" x14ac:dyDescent="0.2">
      <c r="A6" s="579" t="s">
        <v>49</v>
      </c>
      <c r="B6" s="233">
        <v>330.24</v>
      </c>
      <c r="C6" s="240">
        <v>6.0142368262371084</v>
      </c>
      <c r="D6" s="233">
        <v>330.24</v>
      </c>
      <c r="E6" s="240">
        <v>6.0143047353361716</v>
      </c>
      <c r="F6" s="233">
        <v>333.65899999999999</v>
      </c>
      <c r="G6" s="240">
        <v>5.9355924207206625</v>
      </c>
      <c r="H6" s="394">
        <v>0</v>
      </c>
      <c r="I6" s="394">
        <v>-1.0246988692047818</v>
      </c>
    </row>
    <row r="7" spans="1:40" x14ac:dyDescent="0.2">
      <c r="A7" s="579" t="s">
        <v>122</v>
      </c>
      <c r="B7" s="233">
        <v>2991.6170000000002</v>
      </c>
      <c r="C7" s="240">
        <v>54.482476778697254</v>
      </c>
      <c r="D7" s="233">
        <v>2991.6170000000002</v>
      </c>
      <c r="E7" s="240">
        <v>54.483091961640604</v>
      </c>
      <c r="F7" s="233">
        <v>3163.797</v>
      </c>
      <c r="G7" s="240">
        <v>56.282040927709943</v>
      </c>
      <c r="H7" s="394">
        <v>0</v>
      </c>
      <c r="I7" s="394">
        <v>-5.4421949322285803</v>
      </c>
    </row>
    <row r="8" spans="1:40" x14ac:dyDescent="0.2">
      <c r="A8" s="579" t="s">
        <v>123</v>
      </c>
      <c r="B8" s="233">
        <v>35</v>
      </c>
      <c r="C8" s="240">
        <v>0.63741003185046874</v>
      </c>
      <c r="D8" s="233">
        <v>35</v>
      </c>
      <c r="E8" s="240">
        <v>0.63741722909631182</v>
      </c>
      <c r="F8" s="233">
        <v>35</v>
      </c>
      <c r="G8" s="240">
        <v>0.62262889574452718</v>
      </c>
      <c r="H8" s="429">
        <v>0</v>
      </c>
      <c r="I8" s="394">
        <v>0</v>
      </c>
    </row>
    <row r="9" spans="1:40" x14ac:dyDescent="0.2">
      <c r="A9" s="540" t="s">
        <v>362</v>
      </c>
      <c r="B9" s="440">
        <v>1602.5319999999999</v>
      </c>
      <c r="C9" s="445">
        <v>29.184856376039868</v>
      </c>
      <c r="D9" s="440">
        <v>1602.5319999999999</v>
      </c>
      <c r="E9" s="445">
        <v>29.185185913662021</v>
      </c>
      <c r="F9" s="440">
        <v>1591.0920000000001</v>
      </c>
      <c r="G9" s="445">
        <v>28.304567285370037</v>
      </c>
      <c r="H9" s="429">
        <v>0</v>
      </c>
      <c r="I9" s="73">
        <v>0.71900304947795768</v>
      </c>
    </row>
    <row r="10" spans="1:40" s="69" customFormat="1" x14ac:dyDescent="0.2">
      <c r="A10" s="76" t="s">
        <v>114</v>
      </c>
      <c r="B10" s="77">
        <v>5490.9709999999995</v>
      </c>
      <c r="C10" s="246">
        <v>100</v>
      </c>
      <c r="D10" s="77">
        <v>5490.9089999999997</v>
      </c>
      <c r="E10" s="246">
        <v>100</v>
      </c>
      <c r="F10" s="77">
        <v>5621.326</v>
      </c>
      <c r="G10" s="246">
        <v>100</v>
      </c>
      <c r="H10" s="627">
        <v>1.1291390915401829E-3</v>
      </c>
      <c r="I10" s="78">
        <v>-2.3189368487079469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27" priority="1" operator="between">
      <formula>0.000001</formula>
      <formula>0.0999999999</formula>
    </cfRule>
  </conditionalFormatting>
  <conditionalFormatting sqref="H6:H7">
    <cfRule type="cellIs" dxfId="26" priority="11" operator="equal">
      <formula>0</formula>
    </cfRule>
  </conditionalFormatting>
  <conditionalFormatting sqref="I5:I8">
    <cfRule type="cellIs" dxfId="25" priority="40" operator="equal">
      <formula>0</formula>
    </cfRule>
  </conditionalFormatting>
  <conditionalFormatting sqref="I9">
    <cfRule type="cellIs" dxfId="24" priority="12" operator="between">
      <formula>0</formula>
      <formula>0.5</formula>
    </cfRule>
    <cfRule type="cellIs" dxfId="23" priority="13"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6" t="s">
        <v>40</v>
      </c>
      <c r="B1" s="816"/>
      <c r="C1" s="816"/>
      <c r="D1" s="11"/>
      <c r="E1" s="11"/>
      <c r="F1" s="11"/>
      <c r="G1" s="11"/>
      <c r="H1" s="11"/>
      <c r="I1" s="11"/>
      <c r="J1" s="11"/>
      <c r="K1" s="11"/>
      <c r="L1" s="11"/>
    </row>
    <row r="2" spans="1:47" x14ac:dyDescent="0.2">
      <c r="A2" s="816"/>
      <c r="B2" s="816"/>
      <c r="C2" s="816"/>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5">
        <f>INDICE!A3</f>
        <v>45597</v>
      </c>
      <c r="C4" s="826">
        <v>41671</v>
      </c>
      <c r="D4" s="825">
        <f>DATE(YEAR(B4),MONTH(B4)-1,1)</f>
        <v>45566</v>
      </c>
      <c r="E4" s="826"/>
      <c r="F4" s="825">
        <f>DATE(YEAR(B4)-1,MONTH(B4),1)</f>
        <v>45231</v>
      </c>
      <c r="G4" s="826"/>
      <c r="H4" s="770" t="s">
        <v>417</v>
      </c>
      <c r="I4" s="770"/>
      <c r="J4" s="11"/>
      <c r="K4" s="11"/>
      <c r="L4" s="11"/>
    </row>
    <row r="5" spans="1:47" x14ac:dyDescent="0.2">
      <c r="A5" s="253"/>
      <c r="B5" s="184" t="s">
        <v>54</v>
      </c>
      <c r="C5" s="184" t="s">
        <v>106</v>
      </c>
      <c r="D5" s="184" t="s">
        <v>54</v>
      </c>
      <c r="E5" s="184" t="s">
        <v>106</v>
      </c>
      <c r="F5" s="184" t="s">
        <v>54</v>
      </c>
      <c r="G5" s="184" t="s">
        <v>106</v>
      </c>
      <c r="H5" s="280">
        <f>D4</f>
        <v>45566</v>
      </c>
      <c r="I5" s="280">
        <f>F4</f>
        <v>45231</v>
      </c>
      <c r="J5" s="11"/>
      <c r="K5" s="11"/>
      <c r="L5" s="11"/>
    </row>
    <row r="6" spans="1:47" ht="15" customHeight="1" x14ac:dyDescent="0.2">
      <c r="A6" s="11" t="s">
        <v>367</v>
      </c>
      <c r="B6" s="223">
        <v>14482.441000000001</v>
      </c>
      <c r="C6" s="222">
        <v>30.16283016952611</v>
      </c>
      <c r="D6" s="223">
        <v>14685.214849999998</v>
      </c>
      <c r="E6" s="222">
        <v>28.952501013773702</v>
      </c>
      <c r="F6" s="223">
        <v>19088.097880000001</v>
      </c>
      <c r="G6" s="222">
        <v>35.894204561904807</v>
      </c>
      <c r="H6" s="222">
        <v>-1.3808027466482575</v>
      </c>
      <c r="I6" s="222">
        <v>-24.128422375839158</v>
      </c>
      <c r="J6" s="11"/>
      <c r="K6" s="11"/>
      <c r="L6" s="11"/>
    </row>
    <row r="7" spans="1:47" x14ac:dyDescent="0.2">
      <c r="A7" s="252" t="s">
        <v>366</v>
      </c>
      <c r="B7" s="223">
        <v>33531.756999999998</v>
      </c>
      <c r="C7" s="222">
        <v>69.837169830473897</v>
      </c>
      <c r="D7" s="223">
        <v>36036.534</v>
      </c>
      <c r="E7" s="222">
        <v>71.047498986226316</v>
      </c>
      <c r="F7" s="223">
        <v>34090.675999999999</v>
      </c>
      <c r="G7" s="222">
        <v>64.105795438095186</v>
      </c>
      <c r="H7" s="240">
        <v>-6.9506601273030366</v>
      </c>
      <c r="I7" s="652">
        <v>-1.6395069431888114</v>
      </c>
      <c r="J7" s="11"/>
      <c r="K7" s="11"/>
      <c r="L7" s="11"/>
    </row>
    <row r="8" spans="1:47" x14ac:dyDescent="0.2">
      <c r="A8" s="173" t="s">
        <v>114</v>
      </c>
      <c r="B8" s="174">
        <v>48014.197999999997</v>
      </c>
      <c r="C8" s="175">
        <v>100</v>
      </c>
      <c r="D8" s="174">
        <v>50721.748849999996</v>
      </c>
      <c r="E8" s="175">
        <v>100</v>
      </c>
      <c r="F8" s="174">
        <v>53178.773880000001</v>
      </c>
      <c r="G8" s="175">
        <v>100</v>
      </c>
      <c r="H8" s="78">
        <v>-5.3380471127032125</v>
      </c>
      <c r="I8" s="78">
        <v>-9.7117242523381098</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22"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7" t="s">
        <v>1</v>
      </c>
      <c r="B1" s="827"/>
      <c r="C1" s="827"/>
      <c r="D1" s="827"/>
      <c r="E1" s="255"/>
      <c r="F1" s="255"/>
      <c r="G1" s="256"/>
    </row>
    <row r="2" spans="1:7" x14ac:dyDescent="0.2">
      <c r="A2" s="827"/>
      <c r="B2" s="827"/>
      <c r="C2" s="827"/>
      <c r="D2" s="827"/>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28" t="s">
        <v>391</v>
      </c>
      <c r="B24" s="828"/>
      <c r="C24" s="828"/>
      <c r="D24" s="829" t="s">
        <v>392</v>
      </c>
      <c r="E24" s="829"/>
      <c r="F24" s="829"/>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622</v>
      </c>
      <c r="B30" s="686" t="s">
        <v>403</v>
      </c>
      <c r="C30" s="3"/>
      <c r="D30" s="255"/>
      <c r="E30" s="256"/>
      <c r="F30" s="261"/>
      <c r="G30" s="256"/>
    </row>
    <row r="31" spans="1:7" x14ac:dyDescent="0.2">
      <c r="A31" s="6" t="s">
        <v>623</v>
      </c>
      <c r="B31" s="686" t="s">
        <v>624</v>
      </c>
      <c r="C31" s="3"/>
      <c r="D31" s="255"/>
      <c r="E31" s="256"/>
      <c r="F31" s="261"/>
      <c r="G31" s="256"/>
    </row>
    <row r="32" spans="1:7" x14ac:dyDescent="0.2">
      <c r="A32" s="65" t="s">
        <v>621</v>
      </c>
      <c r="B32" s="272" t="s">
        <v>625</v>
      </c>
      <c r="C32" s="256"/>
      <c r="D32" s="256"/>
      <c r="E32" s="256"/>
      <c r="F32" s="256"/>
      <c r="G32" s="256"/>
    </row>
    <row r="33" spans="1:7" x14ac:dyDescent="0.2">
      <c r="A33" s="256" t="s">
        <v>619</v>
      </c>
      <c r="B33" s="686"/>
      <c r="C33" s="256"/>
      <c r="D33" s="256"/>
      <c r="E33" s="256"/>
      <c r="F33" s="256"/>
      <c r="G33" s="256"/>
    </row>
    <row r="34" spans="1:7" x14ac:dyDescent="0.2">
      <c r="A34" s="256" t="s">
        <v>620</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0" t="s">
        <v>671</v>
      </c>
      <c r="B50" s="830"/>
      <c r="C50" s="830"/>
      <c r="D50" s="830"/>
      <c r="E50" s="830"/>
      <c r="F50" s="830"/>
      <c r="G50" s="830"/>
    </row>
    <row r="51" spans="1:200" x14ac:dyDescent="0.2">
      <c r="A51" s="830"/>
      <c r="B51" s="830"/>
      <c r="C51" s="830"/>
      <c r="D51" s="830"/>
      <c r="E51" s="830"/>
      <c r="F51" s="830"/>
      <c r="G51" s="830"/>
    </row>
    <row r="52" spans="1:200" x14ac:dyDescent="0.2">
      <c r="A52" s="830"/>
      <c r="B52" s="830"/>
      <c r="C52" s="830"/>
      <c r="D52" s="830"/>
      <c r="E52" s="830"/>
      <c r="F52" s="830"/>
      <c r="G52" s="830"/>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635</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0" t="s">
        <v>605</v>
      </c>
      <c r="B59" s="830"/>
      <c r="C59" s="830"/>
      <c r="D59" s="830"/>
      <c r="E59" s="830"/>
      <c r="F59" s="830"/>
      <c r="G59" s="83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0"/>
      <c r="B60" s="830"/>
      <c r="C60" s="830"/>
      <c r="D60" s="830"/>
      <c r="E60" s="830"/>
      <c r="F60" s="830"/>
      <c r="G60" s="830"/>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0"/>
      <c r="B61" s="830"/>
      <c r="C61" s="830"/>
      <c r="D61" s="830"/>
      <c r="E61" s="830"/>
      <c r="F61" s="830"/>
      <c r="G61" s="830"/>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0"/>
      <c r="B62" s="830"/>
      <c r="C62" s="830"/>
      <c r="D62" s="830"/>
      <c r="E62" s="830"/>
      <c r="F62" s="830"/>
      <c r="G62" s="830"/>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0"/>
      <c r="B63" s="830"/>
      <c r="C63" s="830"/>
      <c r="D63" s="830"/>
      <c r="E63" s="830"/>
      <c r="F63" s="830"/>
      <c r="G63" s="830"/>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2022</v>
      </c>
      <c r="C3" s="655">
        <v>2023</v>
      </c>
      <c r="D3" s="655">
        <v>2024</v>
      </c>
    </row>
    <row r="4" spans="1:18" x14ac:dyDescent="0.2">
      <c r="A4" s="18" t="s">
        <v>126</v>
      </c>
      <c r="B4" s="558">
        <v>12.459096296562089</v>
      </c>
      <c r="C4" s="558">
        <v>6.5314316653436126</v>
      </c>
      <c r="D4" s="558">
        <v>0.49576489123189793</v>
      </c>
      <c r="Q4" s="559"/>
      <c r="R4" s="559"/>
    </row>
    <row r="5" spans="1:18" x14ac:dyDescent="0.2">
      <c r="A5" s="18" t="s">
        <v>127</v>
      </c>
      <c r="B5" s="558">
        <v>16.07186270105133</v>
      </c>
      <c r="C5" s="558">
        <v>5.0128200459208054</v>
      </c>
      <c r="D5" s="558">
        <v>0.53705951845460909</v>
      </c>
    </row>
    <row r="6" spans="1:18" x14ac:dyDescent="0.2">
      <c r="A6" s="18" t="s">
        <v>128</v>
      </c>
      <c r="B6" s="558">
        <v>15.310565873436214</v>
      </c>
      <c r="C6" s="558">
        <v>5.494453519466874</v>
      </c>
      <c r="D6" s="558">
        <v>-0.18626546242547101</v>
      </c>
    </row>
    <row r="7" spans="1:18" x14ac:dyDescent="0.2">
      <c r="A7" s="18" t="s">
        <v>129</v>
      </c>
      <c r="B7" s="558">
        <v>13.679975364111851</v>
      </c>
      <c r="C7" s="558">
        <v>3.6817623488605347</v>
      </c>
      <c r="D7" s="558">
        <v>1.2744582863848057</v>
      </c>
    </row>
    <row r="8" spans="1:18" x14ac:dyDescent="0.2">
      <c r="A8" s="18" t="s">
        <v>130</v>
      </c>
      <c r="B8" s="558">
        <v>12.91368324641555</v>
      </c>
      <c r="C8" s="558">
        <v>1.8020619035165972</v>
      </c>
      <c r="D8" s="560">
        <v>2.1789223284221784</v>
      </c>
    </row>
    <row r="9" spans="1:18" x14ac:dyDescent="0.2">
      <c r="A9" s="18" t="s">
        <v>131</v>
      </c>
      <c r="B9" s="558">
        <v>11.924915295750859</v>
      </c>
      <c r="C9" s="558">
        <v>1.0246651502328978</v>
      </c>
      <c r="D9" s="560">
        <v>2.2829125579649756</v>
      </c>
    </row>
    <row r="10" spans="1:18" x14ac:dyDescent="0.2">
      <c r="A10" s="18" t="s">
        <v>132</v>
      </c>
      <c r="B10" s="558">
        <v>11.441492948596213</v>
      </c>
      <c r="C10" s="558">
        <v>0.57127145615000685</v>
      </c>
      <c r="D10" s="558">
        <v>2.9488879154453396</v>
      </c>
    </row>
    <row r="11" spans="1:18" x14ac:dyDescent="0.2">
      <c r="A11" s="18" t="s">
        <v>133</v>
      </c>
      <c r="B11" s="558">
        <v>10.861357779932078</v>
      </c>
      <c r="C11" s="558">
        <v>-0.3133369071203142</v>
      </c>
      <c r="D11" s="681">
        <v>3.8440790991128111</v>
      </c>
    </row>
    <row r="12" spans="1:18" x14ac:dyDescent="0.2">
      <c r="A12" s="18" t="s">
        <v>134</v>
      </c>
      <c r="B12" s="558">
        <v>10.306345776287271</v>
      </c>
      <c r="C12" s="558">
        <v>-0.79559365178411146</v>
      </c>
      <c r="D12" s="560">
        <v>4.0681034306037738</v>
      </c>
    </row>
    <row r="13" spans="1:18" x14ac:dyDescent="0.2">
      <c r="A13" s="18" t="s">
        <v>135</v>
      </c>
      <c r="B13" s="558">
        <v>9.7897692672425247</v>
      </c>
      <c r="C13" s="558">
        <v>-0.75773466092485275</v>
      </c>
      <c r="D13" s="560">
        <v>4.4270614746298094</v>
      </c>
    </row>
    <row r="14" spans="1:18" x14ac:dyDescent="0.2">
      <c r="A14" s="18" t="s">
        <v>136</v>
      </c>
      <c r="B14" s="558">
        <v>8.027744057262991</v>
      </c>
      <c r="C14" s="558">
        <v>-7.4822762295337825E-2</v>
      </c>
      <c r="D14" s="558">
        <v>3.8522302923309457</v>
      </c>
    </row>
    <row r="15" spans="1:18" x14ac:dyDescent="0.2">
      <c r="A15" s="439" t="s">
        <v>137</v>
      </c>
      <c r="B15" s="445">
        <v>7.8883096927532055</v>
      </c>
      <c r="C15" s="445">
        <v>-0.81630969573531376</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7">
        <f>INDICE!A3</f>
        <v>45597</v>
      </c>
      <c r="C3" s="778"/>
      <c r="D3" s="778" t="s">
        <v>115</v>
      </c>
      <c r="E3" s="778"/>
      <c r="F3" s="778" t="s">
        <v>116</v>
      </c>
      <c r="G3" s="778"/>
      <c r="H3" s="778"/>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59.014369999999992</v>
      </c>
      <c r="C5" s="315">
        <v>-7.9757202382130892</v>
      </c>
      <c r="D5" s="314">
        <v>622.34858999999994</v>
      </c>
      <c r="E5" s="315">
        <v>-1.8854696331569165</v>
      </c>
      <c r="F5" s="314">
        <v>707.07600999999988</v>
      </c>
      <c r="G5" s="315">
        <v>-1.4855743780238693</v>
      </c>
      <c r="H5" s="320">
        <v>33.720310753197275</v>
      </c>
    </row>
    <row r="6" spans="1:8" x14ac:dyDescent="0.2">
      <c r="A6" s="313" t="s">
        <v>139</v>
      </c>
      <c r="B6" s="322">
        <v>40.876480000000001</v>
      </c>
      <c r="C6" s="315">
        <v>-2.6163855846498034</v>
      </c>
      <c r="D6" s="314">
        <v>410.27279999999996</v>
      </c>
      <c r="E6" s="315">
        <v>-3.459072168645474</v>
      </c>
      <c r="F6" s="314">
        <v>465.74058999999994</v>
      </c>
      <c r="G6" s="315">
        <v>-3.5442683489742213</v>
      </c>
      <c r="H6" s="320">
        <v>22.211073778584911</v>
      </c>
    </row>
    <row r="7" spans="1:8" x14ac:dyDescent="0.2">
      <c r="A7" s="313" t="s">
        <v>140</v>
      </c>
      <c r="B7" s="322">
        <v>9.7188599999999994</v>
      </c>
      <c r="C7" s="315">
        <v>3.0318450270172259</v>
      </c>
      <c r="D7" s="314">
        <v>112.53570999999999</v>
      </c>
      <c r="E7" s="315">
        <v>8.2504742511516245</v>
      </c>
      <c r="F7" s="314">
        <v>121.65328</v>
      </c>
      <c r="G7" s="315">
        <v>7.9802486239213692</v>
      </c>
      <c r="H7" s="320">
        <v>5.8016201196611368</v>
      </c>
    </row>
    <row r="8" spans="1:8" x14ac:dyDescent="0.2">
      <c r="A8" s="316" t="s">
        <v>437</v>
      </c>
      <c r="B8" s="321">
        <v>29.691130000000001</v>
      </c>
      <c r="C8" s="318">
        <v>-20.52880460224829</v>
      </c>
      <c r="D8" s="317">
        <v>764.14922999999999</v>
      </c>
      <c r="E8" s="319">
        <v>2.4378064214272457</v>
      </c>
      <c r="F8" s="317">
        <v>802.41473999999994</v>
      </c>
      <c r="G8" s="319">
        <v>0.43017343098729688</v>
      </c>
      <c r="H8" s="483">
        <v>38.266995348556655</v>
      </c>
    </row>
    <row r="9" spans="1:8" s="69" customFormat="1" x14ac:dyDescent="0.2">
      <c r="A9" s="283" t="s">
        <v>114</v>
      </c>
      <c r="B9" s="61">
        <v>139.30083999999999</v>
      </c>
      <c r="C9" s="62">
        <v>-8.89270509662121</v>
      </c>
      <c r="D9" s="61">
        <v>1909.3063300000001</v>
      </c>
      <c r="E9" s="62">
        <v>5.3650634172913896E-3</v>
      </c>
      <c r="F9" s="61">
        <v>2096.8846200000003</v>
      </c>
      <c r="G9" s="62">
        <v>-0.72664566320794455</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35" priority="8" operator="between">
      <formula>0</formula>
      <formula>0.5</formula>
    </cfRule>
  </conditionalFormatting>
  <conditionalFormatting sqref="C17:U17">
    <cfRule type="cellIs" dxfId="234" priority="3" operator="between">
      <formula>-0.0499999</formula>
      <formula>0.0499999</formula>
    </cfRule>
  </conditionalFormatting>
  <conditionalFormatting sqref="D8">
    <cfRule type="cellIs" dxfId="233" priority="7" operator="between">
      <formula>0</formula>
      <formula>0.5</formula>
    </cfRule>
  </conditionalFormatting>
  <conditionalFormatting sqref="F8">
    <cfRule type="cellIs" dxfId="232" priority="6" operator="between">
      <formula>0</formula>
      <formula>0.5</formula>
    </cfRule>
  </conditionalFormatting>
  <conditionalFormatting sqref="G5">
    <cfRule type="cellIs" dxfId="231" priority="1" operator="between">
      <formula>-0.049</formula>
      <formula>0.049</formula>
    </cfRule>
  </conditionalFormatting>
  <conditionalFormatting sqref="H8">
    <cfRule type="cellIs" dxfId="23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7">
        <f>INDICE!A3</f>
        <v>45597</v>
      </c>
      <c r="C3" s="778"/>
      <c r="D3" s="779" t="s">
        <v>115</v>
      </c>
      <c r="E3" s="779"/>
      <c r="F3" s="779" t="s">
        <v>116</v>
      </c>
      <c r="G3" s="779"/>
      <c r="H3" s="779"/>
    </row>
    <row r="4" spans="1:14" x14ac:dyDescent="0.2">
      <c r="A4" s="66"/>
      <c r="B4" s="82" t="s">
        <v>47</v>
      </c>
      <c r="C4" s="82" t="s">
        <v>421</v>
      </c>
      <c r="D4" s="82" t="s">
        <v>47</v>
      </c>
      <c r="E4" s="82" t="s">
        <v>417</v>
      </c>
      <c r="F4" s="82" t="s">
        <v>47</v>
      </c>
      <c r="G4" s="83" t="s">
        <v>417</v>
      </c>
      <c r="H4" s="83" t="s">
        <v>106</v>
      </c>
    </row>
    <row r="5" spans="1:14" x14ac:dyDescent="0.2">
      <c r="A5" s="84" t="s">
        <v>183</v>
      </c>
      <c r="B5" s="336">
        <v>480.11356000000029</v>
      </c>
      <c r="C5" s="332">
        <v>5.2467889675368111</v>
      </c>
      <c r="D5" s="331">
        <v>5654.5600400000021</v>
      </c>
      <c r="E5" s="333">
        <v>7.4305722218364023</v>
      </c>
      <c r="F5" s="331">
        <v>6135.6615600000014</v>
      </c>
      <c r="G5" s="333">
        <v>6.5505173716714884</v>
      </c>
      <c r="H5" s="338">
        <v>94.652122061976684</v>
      </c>
    </row>
    <row r="6" spans="1:14" x14ac:dyDescent="0.2">
      <c r="A6" s="84" t="s">
        <v>184</v>
      </c>
      <c r="B6" s="322">
        <v>26.590249999999987</v>
      </c>
      <c r="C6" s="329">
        <v>7.0565248305188177</v>
      </c>
      <c r="D6" s="314">
        <v>314.39024999999998</v>
      </c>
      <c r="E6" s="315">
        <v>7.698458805757646</v>
      </c>
      <c r="F6" s="314">
        <v>341.71454</v>
      </c>
      <c r="G6" s="315">
        <v>6.0558642642016371</v>
      </c>
      <c r="H6" s="320">
        <v>5.2714782316696445</v>
      </c>
    </row>
    <row r="7" spans="1:14" x14ac:dyDescent="0.2">
      <c r="A7" s="84" t="s">
        <v>188</v>
      </c>
      <c r="B7" s="337">
        <v>0</v>
      </c>
      <c r="C7" s="329">
        <v>0</v>
      </c>
      <c r="D7" s="328">
        <v>4.6600000000000003E-2</v>
      </c>
      <c r="E7" s="582">
        <v>8.8785046728971881</v>
      </c>
      <c r="F7" s="328">
        <v>4.6600000000000003E-2</v>
      </c>
      <c r="G7" s="582">
        <v>8.8785046728971881</v>
      </c>
      <c r="H7" s="337">
        <v>7.1887747473609238E-4</v>
      </c>
    </row>
    <row r="8" spans="1:14" x14ac:dyDescent="0.2">
      <c r="A8" s="84" t="s">
        <v>145</v>
      </c>
      <c r="B8" s="337">
        <v>0</v>
      </c>
      <c r="C8" s="329">
        <v>0</v>
      </c>
      <c r="D8" s="328">
        <v>4.1869999999999997E-2</v>
      </c>
      <c r="E8" s="582">
        <v>7.1701720841285912E-2</v>
      </c>
      <c r="F8" s="328">
        <v>4.1869999999999997E-2</v>
      </c>
      <c r="G8" s="582">
        <v>7.1701720841285912E-2</v>
      </c>
      <c r="H8" s="337">
        <v>6.4590986839485371E-4</v>
      </c>
    </row>
    <row r="9" spans="1:14" x14ac:dyDescent="0.2">
      <c r="A9" s="335" t="s">
        <v>146</v>
      </c>
      <c r="B9" s="323">
        <v>506.70381000000032</v>
      </c>
      <c r="C9" s="324">
        <v>5.340235800691949</v>
      </c>
      <c r="D9" s="323">
        <v>5969.0387600000013</v>
      </c>
      <c r="E9" s="324">
        <v>7.4446043274817031</v>
      </c>
      <c r="F9" s="323">
        <v>6477.464570000001</v>
      </c>
      <c r="G9" s="324">
        <v>6.5242788134082508</v>
      </c>
      <c r="H9" s="324">
        <v>99.924965080989452</v>
      </c>
    </row>
    <row r="10" spans="1:14" x14ac:dyDescent="0.2">
      <c r="A10" s="84" t="s">
        <v>147</v>
      </c>
      <c r="B10" s="337">
        <v>0.34965999999999997</v>
      </c>
      <c r="C10" s="329">
        <v>19.680996714129272</v>
      </c>
      <c r="D10" s="328">
        <v>4.5580699999999998</v>
      </c>
      <c r="E10" s="329">
        <v>3.0032744504730808</v>
      </c>
      <c r="F10" s="328">
        <v>4.8640100000000004</v>
      </c>
      <c r="G10" s="329">
        <v>5.3776276650367594</v>
      </c>
      <c r="H10" s="320">
        <v>7.5034919010538645E-2</v>
      </c>
    </row>
    <row r="11" spans="1:14" x14ac:dyDescent="0.2">
      <c r="A11" s="60" t="s">
        <v>148</v>
      </c>
      <c r="B11" s="325">
        <v>507.05347000000029</v>
      </c>
      <c r="C11" s="326">
        <v>5.3489408125215121</v>
      </c>
      <c r="D11" s="325">
        <v>5973.5968300000022</v>
      </c>
      <c r="E11" s="326">
        <v>7.4410694252595126</v>
      </c>
      <c r="F11" s="325">
        <v>6482.3285800000012</v>
      </c>
      <c r="G11" s="326">
        <v>6.5234090695553446</v>
      </c>
      <c r="H11" s="326">
        <v>100</v>
      </c>
    </row>
    <row r="12" spans="1:14" x14ac:dyDescent="0.2">
      <c r="A12" s="362" t="s">
        <v>149</v>
      </c>
      <c r="B12" s="327"/>
      <c r="C12" s="327"/>
      <c r="D12" s="327"/>
      <c r="E12" s="327"/>
      <c r="F12" s="327"/>
      <c r="G12" s="327"/>
      <c r="H12" s="327"/>
    </row>
    <row r="13" spans="1:14" x14ac:dyDescent="0.2">
      <c r="A13" s="586" t="s">
        <v>188</v>
      </c>
      <c r="B13" s="587">
        <v>13.665189999999996</v>
      </c>
      <c r="C13" s="588">
        <v>-46.475249308672673</v>
      </c>
      <c r="D13" s="589">
        <v>155.97781000000001</v>
      </c>
      <c r="E13" s="588">
        <v>-27.76548767339499</v>
      </c>
      <c r="F13" s="589">
        <v>180.92467000000005</v>
      </c>
      <c r="G13" s="588">
        <v>-20.362815218901705</v>
      </c>
      <c r="H13" s="590">
        <v>2.7910444181772718</v>
      </c>
    </row>
    <row r="14" spans="1:14" x14ac:dyDescent="0.2">
      <c r="A14" s="591" t="s">
        <v>150</v>
      </c>
      <c r="B14" s="592">
        <v>2.6950195213139923</v>
      </c>
      <c r="C14" s="593"/>
      <c r="D14" s="594">
        <v>2.6111204763043903</v>
      </c>
      <c r="E14" s="593"/>
      <c r="F14" s="594">
        <v>2.7910444181772718</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0" t="s">
        <v>670</v>
      </c>
      <c r="B19" s="780"/>
      <c r="C19" s="780"/>
      <c r="D19" s="780"/>
      <c r="E19" s="780"/>
      <c r="F19" s="780"/>
      <c r="G19" s="780"/>
      <c r="H19" s="780"/>
    </row>
    <row r="20" spans="1:14" x14ac:dyDescent="0.2">
      <c r="A20" s="780"/>
      <c r="B20" s="780"/>
      <c r="C20" s="780"/>
      <c r="D20" s="780"/>
      <c r="E20" s="780"/>
      <c r="F20" s="780"/>
      <c r="G20" s="780"/>
      <c r="H20" s="780"/>
    </row>
  </sheetData>
  <mergeCells count="4">
    <mergeCell ref="B3:C3"/>
    <mergeCell ref="D3:E3"/>
    <mergeCell ref="F3:H3"/>
    <mergeCell ref="A19:H20"/>
  </mergeCells>
  <conditionalFormatting sqref="B10 D10 F10:G10">
    <cfRule type="cellIs" dxfId="229" priority="28" operator="between">
      <formula>0</formula>
      <formula>0.5</formula>
    </cfRule>
  </conditionalFormatting>
  <conditionalFormatting sqref="B7:D8">
    <cfRule type="cellIs" dxfId="228" priority="14" operator="equal">
      <formula>0</formula>
    </cfRule>
    <cfRule type="cellIs" dxfId="227" priority="15" operator="between">
      <formula>0</formula>
      <formula>0.5</formula>
    </cfRule>
  </conditionalFormatting>
  <conditionalFormatting sqref="C6">
    <cfRule type="cellIs" dxfId="226" priority="1" operator="between">
      <formula>-0.05</formula>
      <formula>0</formula>
    </cfRule>
    <cfRule type="cellIs" dxfId="225" priority="2" operator="between">
      <formula>0</formula>
      <formula>0.5</formula>
    </cfRule>
  </conditionalFormatting>
  <conditionalFormatting sqref="F7">
    <cfRule type="cellIs" dxfId="224" priority="11" operator="equal">
      <formula>0</formula>
    </cfRule>
    <cfRule type="cellIs" dxfId="223" priority="12" operator="between">
      <formula>0</formula>
      <formula>0.5</formula>
    </cfRule>
  </conditionalFormatting>
  <conditionalFormatting sqref="F8">
    <cfRule type="cellIs" dxfId="222" priority="27" operator="between">
      <formula>0</formula>
      <formula>0.5</formula>
    </cfRule>
  </conditionalFormatting>
  <conditionalFormatting sqref="H7:H8">
    <cfRule type="cellIs" dxfId="221"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81">
        <f>INDICE!A3</f>
        <v>45597</v>
      </c>
      <c r="C3" s="781"/>
      <c r="D3" s="781"/>
      <c r="E3" s="91"/>
      <c r="F3" s="782" t="s">
        <v>116</v>
      </c>
      <c r="G3" s="782"/>
      <c r="H3" s="782"/>
    </row>
    <row r="4" spans="1:12" x14ac:dyDescent="0.2">
      <c r="A4" s="92"/>
      <c r="B4" s="93" t="s">
        <v>143</v>
      </c>
      <c r="C4" s="488" t="s">
        <v>144</v>
      </c>
      <c r="D4" s="93" t="s">
        <v>152</v>
      </c>
      <c r="E4" s="93"/>
      <c r="F4" s="93" t="s">
        <v>143</v>
      </c>
      <c r="G4" s="488" t="s">
        <v>144</v>
      </c>
      <c r="H4" s="93" t="s">
        <v>152</v>
      </c>
    </row>
    <row r="5" spans="1:12" x14ac:dyDescent="0.2">
      <c r="A5" s="90" t="s">
        <v>153</v>
      </c>
      <c r="B5" s="94">
        <v>73.33805000000001</v>
      </c>
      <c r="C5" s="96">
        <v>2.9316599999999999</v>
      </c>
      <c r="D5" s="339">
        <v>76.269710000000003</v>
      </c>
      <c r="E5" s="94"/>
      <c r="F5" s="94">
        <v>938.77533000000005</v>
      </c>
      <c r="G5" s="96">
        <v>38.094649999999987</v>
      </c>
      <c r="H5" s="339">
        <v>976.86998000000006</v>
      </c>
    </row>
    <row r="6" spans="1:12" x14ac:dyDescent="0.2">
      <c r="A6" s="92" t="s">
        <v>154</v>
      </c>
      <c r="B6" s="95">
        <v>13.279809999999999</v>
      </c>
      <c r="C6" s="96">
        <v>0.50911000000000006</v>
      </c>
      <c r="D6" s="340">
        <v>13.788919999999999</v>
      </c>
      <c r="E6" s="95"/>
      <c r="F6" s="95">
        <v>173.25668999999979</v>
      </c>
      <c r="G6" s="96">
        <v>7.0468100000000007</v>
      </c>
      <c r="H6" s="340">
        <v>180.30349999999979</v>
      </c>
    </row>
    <row r="7" spans="1:12" x14ac:dyDescent="0.2">
      <c r="A7" s="92" t="s">
        <v>155</v>
      </c>
      <c r="B7" s="95">
        <v>8.3979200000000027</v>
      </c>
      <c r="C7" s="96">
        <v>0.44803000000000004</v>
      </c>
      <c r="D7" s="340">
        <v>8.845950000000002</v>
      </c>
      <c r="E7" s="95"/>
      <c r="F7" s="95">
        <v>109.16283000000001</v>
      </c>
      <c r="G7" s="96">
        <v>6.1725400000000024</v>
      </c>
      <c r="H7" s="340">
        <v>115.33537000000001</v>
      </c>
    </row>
    <row r="8" spans="1:12" x14ac:dyDescent="0.2">
      <c r="A8" s="92" t="s">
        <v>156</v>
      </c>
      <c r="B8" s="95">
        <v>16.570760000000003</v>
      </c>
      <c r="C8" s="96">
        <v>0.82377</v>
      </c>
      <c r="D8" s="340">
        <v>17.394530000000003</v>
      </c>
      <c r="E8" s="95"/>
      <c r="F8" s="95">
        <v>265.19372999999996</v>
      </c>
      <c r="G8" s="96">
        <v>11.376870000000004</v>
      </c>
      <c r="H8" s="340">
        <v>276.57059999999996</v>
      </c>
    </row>
    <row r="9" spans="1:12" x14ac:dyDescent="0.2">
      <c r="A9" s="92" t="s">
        <v>157</v>
      </c>
      <c r="B9" s="95">
        <v>36.814369999999997</v>
      </c>
      <c r="C9" s="96">
        <v>8.3083299999999998</v>
      </c>
      <c r="D9" s="340">
        <v>45.122699999999995</v>
      </c>
      <c r="E9" s="95"/>
      <c r="F9" s="95">
        <v>442.75000999999986</v>
      </c>
      <c r="G9" s="96">
        <v>99.877700000000033</v>
      </c>
      <c r="H9" s="340">
        <v>542.62770999999987</v>
      </c>
    </row>
    <row r="10" spans="1:12" x14ac:dyDescent="0.2">
      <c r="A10" s="92" t="s">
        <v>158</v>
      </c>
      <c r="B10" s="95">
        <v>6.4677300000000004</v>
      </c>
      <c r="C10" s="96">
        <v>0.24145</v>
      </c>
      <c r="D10" s="340">
        <v>6.7091800000000008</v>
      </c>
      <c r="E10" s="95"/>
      <c r="F10" s="95">
        <v>84.577820000000017</v>
      </c>
      <c r="G10" s="96">
        <v>3.4374400000000014</v>
      </c>
      <c r="H10" s="340">
        <v>88.015260000000012</v>
      </c>
    </row>
    <row r="11" spans="1:12" x14ac:dyDescent="0.2">
      <c r="A11" s="92" t="s">
        <v>159</v>
      </c>
      <c r="B11" s="95">
        <v>25.502200000000002</v>
      </c>
      <c r="C11" s="96">
        <v>1.1184899999999998</v>
      </c>
      <c r="D11" s="340">
        <v>26.620690000000003</v>
      </c>
      <c r="E11" s="95"/>
      <c r="F11" s="95">
        <v>341.12045999999998</v>
      </c>
      <c r="G11" s="96">
        <v>16.80793000000002</v>
      </c>
      <c r="H11" s="340">
        <v>357.92838999999998</v>
      </c>
    </row>
    <row r="12" spans="1:12" x14ac:dyDescent="0.2">
      <c r="A12" s="92" t="s">
        <v>508</v>
      </c>
      <c r="B12" s="95">
        <v>20.377059999999997</v>
      </c>
      <c r="C12" s="96">
        <v>0.71902999999999995</v>
      </c>
      <c r="D12" s="340">
        <v>21.096089999999997</v>
      </c>
      <c r="E12" s="95"/>
      <c r="F12" s="95">
        <v>260.18236999999993</v>
      </c>
      <c r="G12" s="96">
        <v>9.1080100000000037</v>
      </c>
      <c r="H12" s="340">
        <v>269.29037999999991</v>
      </c>
      <c r="J12" s="96"/>
    </row>
    <row r="13" spans="1:12" x14ac:dyDescent="0.2">
      <c r="A13" s="92" t="s">
        <v>160</v>
      </c>
      <c r="B13" s="95">
        <v>84.616349999999997</v>
      </c>
      <c r="C13" s="96">
        <v>3.6875000000000009</v>
      </c>
      <c r="D13" s="340">
        <v>88.303849999999997</v>
      </c>
      <c r="E13" s="95"/>
      <c r="F13" s="95">
        <v>1083.224930000001</v>
      </c>
      <c r="G13" s="96">
        <v>50.426529999999978</v>
      </c>
      <c r="H13" s="340">
        <v>1133.651460000001</v>
      </c>
      <c r="J13" s="96"/>
      <c r="L13" s="687"/>
    </row>
    <row r="14" spans="1:12" x14ac:dyDescent="0.2">
      <c r="A14" s="92" t="s">
        <v>161</v>
      </c>
      <c r="B14" s="95">
        <v>0.46675</v>
      </c>
      <c r="C14" s="96">
        <v>5.3200000000000004E-2</v>
      </c>
      <c r="D14" s="341">
        <v>0.51995000000000002</v>
      </c>
      <c r="E14" s="96"/>
      <c r="F14" s="95">
        <v>6.1418200000000001</v>
      </c>
      <c r="G14" s="96">
        <v>0.69749000000000017</v>
      </c>
      <c r="H14" s="341">
        <v>6.8393100000000002</v>
      </c>
      <c r="J14" s="96"/>
      <c r="K14" s="704"/>
    </row>
    <row r="15" spans="1:12" x14ac:dyDescent="0.2">
      <c r="A15" s="92" t="s">
        <v>162</v>
      </c>
      <c r="B15" s="95">
        <v>51.914020000000022</v>
      </c>
      <c r="C15" s="96">
        <v>2.0669599999999999</v>
      </c>
      <c r="D15" s="340">
        <v>53.980980000000024</v>
      </c>
      <c r="E15" s="95"/>
      <c r="F15" s="95">
        <v>701.83393000000058</v>
      </c>
      <c r="G15" s="96">
        <v>28.219809999999981</v>
      </c>
      <c r="H15" s="340">
        <v>730.05374000000052</v>
      </c>
      <c r="J15" s="96"/>
    </row>
    <row r="16" spans="1:12" x14ac:dyDescent="0.2">
      <c r="A16" s="92" t="s">
        <v>163</v>
      </c>
      <c r="B16" s="95">
        <v>8.8169699999999978</v>
      </c>
      <c r="C16" s="96">
        <v>0.25631999999999999</v>
      </c>
      <c r="D16" s="340">
        <v>9.0732899999999983</v>
      </c>
      <c r="E16" s="95"/>
      <c r="F16" s="95">
        <v>115.76883999999997</v>
      </c>
      <c r="G16" s="96">
        <v>3.517940000000003</v>
      </c>
      <c r="H16" s="340">
        <v>119.28677999999996</v>
      </c>
      <c r="J16" s="96"/>
    </row>
    <row r="17" spans="1:11" x14ac:dyDescent="0.2">
      <c r="A17" s="92" t="s">
        <v>164</v>
      </c>
      <c r="B17" s="95">
        <v>23.133240000000008</v>
      </c>
      <c r="C17" s="96">
        <v>1.1908399999999999</v>
      </c>
      <c r="D17" s="340">
        <v>24.324080000000009</v>
      </c>
      <c r="E17" s="95"/>
      <c r="F17" s="95">
        <v>291.57709999999997</v>
      </c>
      <c r="G17" s="96">
        <v>14.792020000000011</v>
      </c>
      <c r="H17" s="340">
        <v>306.36912000000001</v>
      </c>
      <c r="J17" s="96"/>
    </row>
    <row r="18" spans="1:11" x14ac:dyDescent="0.2">
      <c r="A18" s="92" t="s">
        <v>165</v>
      </c>
      <c r="B18" s="95">
        <v>2.6162799999999997</v>
      </c>
      <c r="C18" s="96">
        <v>0.11308</v>
      </c>
      <c r="D18" s="340">
        <v>2.7293599999999998</v>
      </c>
      <c r="E18" s="95"/>
      <c r="F18" s="95">
        <v>33.198820000000005</v>
      </c>
      <c r="G18" s="96">
        <v>1.2611399999999995</v>
      </c>
      <c r="H18" s="340">
        <v>34.459960000000002</v>
      </c>
      <c r="J18" s="96"/>
    </row>
    <row r="19" spans="1:11" x14ac:dyDescent="0.2">
      <c r="A19" s="92" t="s">
        <v>166</v>
      </c>
      <c r="B19" s="95">
        <v>68.178209999999993</v>
      </c>
      <c r="C19" s="96">
        <v>2.45729</v>
      </c>
      <c r="D19" s="340">
        <v>70.635499999999993</v>
      </c>
      <c r="E19" s="95"/>
      <c r="F19" s="95">
        <v>787.84269000000006</v>
      </c>
      <c r="G19" s="96">
        <v>28.519039999999997</v>
      </c>
      <c r="H19" s="340">
        <v>816.36173000000008</v>
      </c>
      <c r="J19" s="96"/>
    </row>
    <row r="20" spans="1:11" x14ac:dyDescent="0.2">
      <c r="A20" s="92" t="s">
        <v>167</v>
      </c>
      <c r="B20" s="96">
        <v>0.53761999999999999</v>
      </c>
      <c r="C20" s="96">
        <v>0</v>
      </c>
      <c r="D20" s="341">
        <v>0.53761999999999999</v>
      </c>
      <c r="E20" s="96"/>
      <c r="F20" s="95">
        <v>6.8189899999999994</v>
      </c>
      <c r="G20" s="96">
        <v>0</v>
      </c>
      <c r="H20" s="341">
        <v>6.8189899999999994</v>
      </c>
      <c r="J20" s="96"/>
    </row>
    <row r="21" spans="1:11" x14ac:dyDescent="0.2">
      <c r="A21" s="92" t="s">
        <v>168</v>
      </c>
      <c r="B21" s="95">
        <v>12.780349999999999</v>
      </c>
      <c r="C21" s="96">
        <v>0.53905999999999998</v>
      </c>
      <c r="D21" s="340">
        <v>13.319409999999998</v>
      </c>
      <c r="E21" s="95"/>
      <c r="F21" s="95">
        <v>168.77201000000002</v>
      </c>
      <c r="G21" s="96">
        <v>7.4353200000000008</v>
      </c>
      <c r="H21" s="340">
        <v>176.20733000000001</v>
      </c>
      <c r="J21" s="96"/>
      <c r="K21" s="96"/>
    </row>
    <row r="22" spans="1:11" x14ac:dyDescent="0.2">
      <c r="A22" s="92" t="s">
        <v>169</v>
      </c>
      <c r="B22" s="95">
        <v>7.2304200000000005</v>
      </c>
      <c r="C22" s="96">
        <v>0.24938000000000002</v>
      </c>
      <c r="D22" s="340">
        <v>7.4798000000000009</v>
      </c>
      <c r="E22" s="95"/>
      <c r="F22" s="95">
        <v>86.508740000000003</v>
      </c>
      <c r="G22" s="96">
        <v>3.0182700000000007</v>
      </c>
      <c r="H22" s="340">
        <v>89.527010000000004</v>
      </c>
      <c r="J22" s="96"/>
    </row>
    <row r="23" spans="1:11" x14ac:dyDescent="0.2">
      <c r="A23" s="97" t="s">
        <v>170</v>
      </c>
      <c r="B23" s="98">
        <v>19.075450000000004</v>
      </c>
      <c r="C23" s="96">
        <v>0.87675000000000003</v>
      </c>
      <c r="D23" s="342">
        <v>19.952200000000005</v>
      </c>
      <c r="E23" s="98"/>
      <c r="F23" s="98">
        <v>238.95444999999978</v>
      </c>
      <c r="G23" s="96">
        <v>11.905030000000014</v>
      </c>
      <c r="H23" s="342">
        <v>250.85947999999979</v>
      </c>
      <c r="J23" s="96"/>
    </row>
    <row r="24" spans="1:11" x14ac:dyDescent="0.2">
      <c r="A24" s="99" t="s">
        <v>426</v>
      </c>
      <c r="B24" s="100">
        <v>480.11355999999989</v>
      </c>
      <c r="C24" s="100">
        <v>26.590249999999987</v>
      </c>
      <c r="D24" s="100">
        <v>506.70380999999986</v>
      </c>
      <c r="E24" s="100"/>
      <c r="F24" s="100">
        <v>6135.6615600000032</v>
      </c>
      <c r="G24" s="100">
        <v>341.71454000000091</v>
      </c>
      <c r="H24" s="100">
        <v>6477.376100000004</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20" priority="13" operator="between">
      <formula>0</formula>
      <formula>0.5</formula>
    </cfRule>
    <cfRule type="cellIs" dxfId="219" priority="14" operator="between">
      <formula>0</formula>
      <formula>0.49</formula>
    </cfRule>
  </conditionalFormatting>
  <conditionalFormatting sqref="C5:C23">
    <cfRule type="cellIs" dxfId="218" priority="12" stopIfTrue="1" operator="equal">
      <formula>0</formula>
    </cfRule>
  </conditionalFormatting>
  <conditionalFormatting sqref="G5:G23">
    <cfRule type="cellIs" dxfId="217" priority="10" stopIfTrue="1" operator="equal">
      <formula>0</formula>
    </cfRule>
  </conditionalFormatting>
  <conditionalFormatting sqref="J12:J30">
    <cfRule type="cellIs" dxfId="216" priority="6" stopIfTrue="1" operator="equal">
      <formula>0</formula>
    </cfRule>
    <cfRule type="cellIs" dxfId="215" priority="8" operator="between">
      <formula>0</formula>
      <formula>0.5</formula>
    </cfRule>
    <cfRule type="cellIs" dxfId="214"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2025-01-23T15:47:31Z</dcterms:modified>
</cp:coreProperties>
</file>