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U:\INFORMES CORES WEB\BEH\BEH 2014\2025\08. AGOSTO\"/>
    </mc:Choice>
  </mc:AlternateContent>
  <xr:revisionPtr revIDLastSave="0" documentId="13_ncr:1_{A1D089FE-0B34-4D44-A9B4-0819B8F76D02}"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<sst xmlns="http://schemas.openxmlformats.org/spreadsheetml/2006/main" count="1851" uniqueCount="691">
  <si>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</si>
  <si>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</si>
  <si>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</si>
  <si>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</si>
  <si>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</si>
  <si>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</si>
  <si>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</si>
  <si>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</si>
  <si>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</si>
  <si>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</si>
  <si>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</si>
  <si>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</si>
  <si>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</si>
  <si>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</si>
  <si>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</si>
  <si>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</si>
  <si>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</si>
  <si>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</si>
  <si>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</si>
  <si>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</si>
  <si>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</si>
  <si>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</si>
  <si>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</si>
  <si>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</si>
  <si>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</si>
  <si>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</si>
  <si>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</si>
  <si>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</si>
  <si>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</si>
  <si>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</si>
  <si>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</si>
  <si>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</si>
  <si>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</si>
  <si>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</si>
  <si>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</si>
  <si>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</si>
  <si>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</si>
  <si>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</si>
  <si>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</si>
  <si>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</si>
  <si>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</si>
  <si>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</si>
  <si>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</si>
  <si>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</si>
  <si>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</si>
  <si>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</si>
  <si>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</si>
  <si>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</si>
  <si>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</si>
  <si>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</si>
  <si>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</si>
  <si>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</si>
  <si>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</si>
  <si>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</si>
  <si>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</si>
  <si>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</si>
  <si>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</si>
  <si>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</si>
  <si>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</si>
  <si>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</si>
  <si>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</si>
  <si>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</si>
  <si>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</si>
  <si>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</si>
  <si>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</si>
  <si>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</si>
  <si>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</si>
  <si>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</si>
  <si>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</si>
  <si>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</si>
  <si>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</si>
  <si>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</si>
  <si>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</si>
  <si>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</si>
  <si>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</si>
  <si>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</si>
  <si>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</si>
  <si>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</si>
  <si>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</si>
  <si>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</si>
  <si>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</si>
  <si>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</si>
  <si>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</si>
  <si>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</si>
  <si>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</si>
  <si>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</si>
  <si>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</si>
  <si>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</si>
  <si>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</si>
  <si>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</si>
  <si>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</si>
  <si>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</si>
  <si>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</si>
  <si>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</si>
  <si>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</si>
  <si>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</si>
  <si>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</si>
  <si>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</si>
  <si>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</si>
  <si>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</si>
  <si>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</si>
  <si>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</si>
  <si>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</si>
  <si>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</si>
  <si>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</si>
  <si>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</si>
  <si>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</si>
  <si>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</si>
  <si>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</si>
  <si>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</si>
  <si>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</si>
  <si>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</si>
  <si>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</si>
  <si>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</si>
  <si>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</si>
  <si>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</si>
  <si>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</si>
  <si>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</si>
  <si>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</si>
  <si>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</si>
  <si>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</si>
  <si>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</si>
  <si>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</si>
  <si>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</si>
  <si>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</si>
  <si>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</si>
  <si>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</si>
  <si>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</si>
  <si>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</si>
  <si>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</si>
  <si>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</si>
  <si>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</si>
  <si>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</si>
  <si>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</si>
  <si>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</si>
  <si>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</si>
  <si>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</si>
  <si>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</si>
  <si>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</si>
  <si>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</si>
  <si>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</si>
  <si>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</si>
  <si>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</si>
  <si>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</si>
  <si>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</si>
  <si>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</si>
  <si>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</si>
  <si>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</si>
  <si>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</si>
  <si>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</si>
  <si>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</si>
  <si>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</si>
  <si>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</si>
  <si>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</si>
  <si>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</si>
  <si>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</si>
  <si>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</si>
  <si>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</si>
  <si>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</si>
  <si>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</si>
  <si>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</si>
  <si>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</si>
  <si>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</si>
  <si>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</si>
  <si>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</si>
  <si>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</si>
  <si>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</si>
  <si>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</si>
  <si>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</si>
  <si>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</si>
  <si>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</si>
  <si>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</si>
  <si>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</si>
  <si>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</si>
  <si>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</si>
  <si>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</si>
  <si>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</si>
  <si>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</si>
  <si>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</si>
  <si>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</si>
  <si>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</si>
  <si>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</si>
  <si>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</si>
  <si>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</si>
  <si>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</si>
  <si>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</si>
  <si>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</si>
  <si>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</si>
  <si>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</si>
  <si>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</si>
  <si>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</si>
  <si>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</si>
  <si>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</si>
  <si>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</si>
  <si>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</si>
  <si>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</si>
  <si>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</si>
  <si>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</si>
  <si>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</si>
  <si>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</si>
  <si>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</si>
  <si>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</si>
  <si>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</si>
  <si>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</si>
  <si>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</si>
  <si>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</si>
  <si>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</si>
  <si>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</si>
  <si>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</si>
  <si>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</si>
  <si>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</si>
  <si>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</si>
  <si>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</si>
  <si>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</si>
  <si>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</si>
  <si>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</si>
  <si>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</si>
  <si>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</si>
  <si>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</si>
  <si>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</si>
  <si>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</si>
  <si>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</si>
  <si>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</si>
  <si>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</si>
  <si>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</si>
  <si>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</si>
  <si>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</si>
  <si>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</si>
  <si>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</si>
  <si>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</si>
  <si>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</si>
  <si>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</si>
  <si>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</si>
  <si>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</si>
  <si>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</si>
  <si>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</si>
  <si>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</si>
  <si>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</si>
  <si>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</si>
  <si>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</si>
  <si>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</si>
  <si>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</si>
  <si>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</si>
  <si>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</si>
  <si>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</si>
  <si>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</si>
  <si>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</si>
  <si>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</si>
  <si>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</si>
  <si>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</si>
  <si>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</si>
  <si>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</si>
  <si>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</si>
  <si>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</si>
  <si>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</si>
  <si>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</si>
  <si>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</si>
  <si>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</si>
  <si>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</si>
  <si>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</si>
  <si>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</si>
  <si>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</si>
  <si>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</si>
  <si>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</si>
  <si>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</si>
  <si>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</si>
  <si>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</si>
  <si>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</si>
  <si>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</si>
  <si>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</si>
  <si>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</si>
  <si>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</si>
  <si>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</si>
  <si>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</si>
  <si>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</si>
  <si>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</si>
  <si>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</si>
  <si>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</si>
  <si>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</si>
  <si>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</si>
  <si>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</si>
  <si>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</si>
  <si>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</si>
  <si>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</si>
  <si>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</si>
  <si>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</si>
  <si>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</si>
  <si>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</si>
  <si>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</si>
  <si>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</si>
  <si>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</si>
  <si>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</si>
  <si>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</si>
  <si>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</si>
  <si>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</si>
  <si>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</si>
  <si>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</si>
  <si>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</si>
  <si>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</si>
  <si>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</si>
  <si>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</si>
  <si>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</si>
  <si>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</si>
  <si>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</si>
  <si>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</si>
  <si>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</si>
  <si>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</si>
  <si>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</si>
  <si>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</si>
  <si>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</si>
  <si>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</si>
  <si>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</si>
  <si>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</si>
  <si>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</si>
  <si>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</si>
  <si>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</si>
  <si>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</si>
  <si>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</si>
  <si>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</si>
  <si>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</si>
  <si>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</si>
  <si>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</si>
  <si>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</si>
  <si>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</si>
  <si>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</si>
  <si>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</si>
  <si>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</si>
  <si>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</si>
  <si>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</si>
  <si>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</si>
  <si>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</si>
  <si>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</si>
  <si>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</si>
  <si>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</si>
  <si>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</si>
  <si>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</si>
  <si>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</si>
  <si>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</si>
  <si>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</si>
  <si>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</si>
  <si>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</si>
  <si>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</si>
  <si>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</si>
  <si>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</si>
  <si>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</si>
  <si>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</si>
  <si>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</si>
  <si>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</si>
  <si>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</si>
  <si>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</si>
  <si>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</si>
  <si>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</si>
  <si>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</si>
  <si>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</si>
  <si>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</si>
  <si>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</si>
  <si>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</si>
  <si>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</si>
  <si>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</si>
  <si>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</si>
  <si>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</si>
  <si>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</si>
  <si>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</si>
  <si>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</si>
  <si>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</si>
  <si>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</si>
  <si>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</si>
  <si>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</si>
  <si>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</si>
  <si>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</si>
  <si>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</si>
  <si>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</si>
  <si>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</si>
  <si>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</si>
  <si>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</si>
  <si>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</si>
  <si>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</si>
  <si>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</si>
  <si>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</si>
  <si>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</si>
  <si>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</si>
  <si>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</si>
  <si>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</si>
  <si>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</si>
  <si>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</si>
  <si>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</si>
  <si>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</si>
  <si>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</si>
  <si>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</si>
  <si>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</si>
  <si>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</si>
  <si>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</si>
  <si>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</si>
  <si>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</si>
  <si>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</si>
  <si>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</si>
  <si>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</si>
  <si>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</si>
  <si>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</si>
  <si>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</si>
  <si>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</si>
  <si>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</si>
  <si>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</si>
  <si>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</si>
  <si>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</si>
  <si>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</si>
  <si>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</si>
  <si>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</si>
  <si>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</si>
  <si>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</si>
  <si>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</si>
  <si>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</si>
  <si>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</si>
  <si>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</si>
  <si>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</si>
  <si>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</si>
  <si>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</si>
  <si>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</si>
  <si>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</si>
  <si>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</si>
  <si>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</si>
  <si>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</si>
  <si>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</si>
  <si>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</si>
  <si>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</si>
  <si>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</si>
  <si>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</si>
  <si>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</si>
  <si>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</si>
  <si>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</si>
  <si>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</si>
  <si>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</si>
  <si>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</si>
  <si>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</si>
  <si>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</si>
  <si>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</si>
  <si>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</si>
  <si>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</si>
  <si>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</si>
  <si>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</si>
  <si>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</si>
  <si>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</si>
  <si>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</si>
  <si>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</si>
  <si>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</si>
  <si>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</si>
  <si>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</si>
  <si>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</si>
  <si>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</si>
  <si>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</si>
  <si>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</si>
  <si>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</si>
  <si>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</si>
  <si>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</si>
  <si>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</si>
  <si>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</si>
  <si>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</si>
  <si>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</si>
  <si>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</si>
  <si>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</si>
  <si>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</si>
  <si>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</si>
  <si>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</si>
  <si>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</si>
  <si>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</si>
  <si>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</si>
  <si>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</si>
  <si>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</si>
  <si>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</si>
  <si>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</si>
  <si>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</si>
  <si>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</si>
  <si>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</si>
  <si>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</si>
  <si>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</si>
  <si>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</si>
  <si>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</si>
  <si>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</si>
  <si>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</si>
  <si>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</si>
  <si>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</si>
  <si>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</si>
  <si>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</si>
  <si>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</si>
  <si>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</si>
  <si>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</si>
  <si>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</si>
  <si>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</si>
  <si>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</si>
  <si>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</si>
  <si>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</si>
  <si>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</si>
  <si>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</si>
  <si>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</si>
  <si>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</si>
  <si>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</si>
  <si>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</si>
  <si>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</si>
  <si>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</si>
  <si>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</si>
  <si>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</si>
  <si>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</si>
  <si>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</si>
  <si>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</si>
  <si>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</si>
  <si>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</si>
  <si>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</si>
  <si>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</si>
  <si>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</si>
  <si>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</si>
  <si>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</si>
  <si>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</si>
  <si>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</si>
  <si>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</si>
  <si>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</si>
  <si>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</si>
  <si>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</si>
  <si>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</si>
  <si>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</si>
  <si>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</si>
  <si>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</si>
  <si>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</si>
  <si>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</si>
  <si>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</si>
  <si>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</si>
  <si>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</si>
  <si>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</si>
  <si>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</si>
  <si>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</si>
  <si>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</si>
  <si>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</si>
  <si>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</si>
  <si>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</si>
  <si>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</si>
  <si>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</si>
  <si>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</si>
  <si>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</si>
  <si>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</si>
  <si>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</si>
  <si>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</si>
  <si>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</si>
  <si>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</si>
  <si>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</si>
  <si>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</si>
  <si>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</si>
  <si>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</si>
  <si>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</si>
  <si>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</si>
  <si>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</si>
  <si>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</si>
  <si>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</si>
  <si>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</si>
  <si>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</si>
  <si>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</si>
  <si>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</si>
  <si>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</si>
  <si>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</si>
  <si>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</si>
  <si>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</si>
  <si>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</si>
  <si>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</si>
  <si>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</si>
  <si>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</si>
  <si>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</si>
  <si>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</si>
  <si>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</si>
  <si>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</si>
  <si>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</si>
  <si>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</si>
  <si>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</si>
  <si>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</si>
  <si>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</si>
  <si>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</si>
  <si>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</si>
  <si>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</si>
  <si>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</si>
  <si>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</si>
  <si>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</si>
  <si>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</si>
  <si>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</si>
  <si>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</si>
  <si>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</si>
  <si>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</si>
  <si>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</si>
  <si>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</si>
  <si>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</si>
  <si>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</si>
  <si>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</si>
  <si>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</si>
  <si>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</si>
  <si>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</si>
  <si>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</si>
  <si>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</si>
  <si>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</si>
  <si>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</si>
  <si>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</si>
  <si>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</si>
  <si>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</si>
  <si>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</si>
  <si>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</si>
  <si>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</si>
  <si>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</si>
  <si>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</si>
  <si>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</si>
  <si>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</si>
  <si>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</si>
  <si>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</si>
  <si>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</si>
  <si>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</si>
  <si>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</si>
  <si>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</si>
  <si>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</si>
  <si>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</si>
  <si>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</si>
  <si>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</si>
  <si>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</si>
  <si>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</si>
  <si>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</si>
  <si>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</si>
  <si>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</si>
  <si>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</si>
  <si>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</si>
  <si>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</si>
  <si>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</si>
  <si>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</si>
  <si>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</si>
  <si>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</si>
  <si>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</si>
  <si>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</si>
  <si>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</si>
  <si>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</si>
  <si>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</si>
  <si>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</si>
  <si>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</si>
  <si>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</si>
  <si>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</si>
  <si>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</si>
  <si>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</si>
  <si>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</si>
  <si>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</si>
  <si>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</si>
  <si>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</si>
  <si>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</si>
  <si>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</si>
  <si>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</si>
  <si>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</si>
  <si>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</si>
  <si>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</si>
  <si>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</si>
  <si>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</si>
  <si>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</si>
  <si>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</si>
  <si>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</si>
  <si>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</si>
  <si>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</si>
  <si>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</si>
  <si>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</si>
  <si>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</si>
  <si>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</si>
  <si>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</si>
  <si>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</si>
  <si>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</si>
  <si>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</si>
  <si>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</si>
  <si>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</si>
  <si>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</si>
  <si>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</si>
  <si>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</si>
  <si>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</si>
  <si>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</si>
  <si>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</si>
  <si>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</si>
  <si>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</si>
  <si>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</si>
  <si>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</si>
  <si>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</si>
  <si>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</si>
  <si>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</si>
  <si>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</si>
  <si>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</si>
  <si>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</si>
  <si>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2º 2025</t>
  </si>
  <si>
    <t>jul-25</t>
  </si>
  <si>
    <t>15 Julio</t>
  </si>
  <si>
    <t>Tv (%)
2024/2023</t>
  </si>
  <si>
    <t>Año 2024*</t>
  </si>
  <si>
    <t>*Datos provisionales</t>
  </si>
  <si>
    <t>ago-25</t>
  </si>
  <si>
    <t>(*) Tasa de variación respecto al mismo periodo del año anterior // '- igual que 0,0 / ^ distinto de 0,0</t>
  </si>
  <si>
    <t>ago-24</t>
  </si>
  <si>
    <t>BOLETÍN ESTADÍSTICO HIDROCARBUROS AGOSTO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</si>
</sst>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 numFmtId="195"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7">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9"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95" fontId="0" fillId="0" borderId="0" xfId="0" applyNumberFormat="1"/>
    <xf numFmtId="168" fontId="4" fillId="6" borderId="2" xfId="1" quotePrefix="1" applyNumberFormat="1" applyFill="1" applyBorder="1" applyAlignment="1">
      <alignment horizontal="right"/>
    </xf>
    <xf numFmtId="173" fontId="17" fillId="2" borderId="2" xfId="0" applyNumberFormat="1" applyFont="1" applyFill="1" applyBorder="1"/>
    <xf numFmtId="0" fontId="24" fillId="8" borderId="0" xfId="0" applyFont="1" applyFill="1"/>
    <xf numFmtId="175" fontId="17" fillId="6" borderId="23" xfId="0" applyNumberFormat="1" applyFont="1" applyFill="1" applyBorder="1"/>
    <xf numFmtId="175" fontId="17" fillId="6" borderId="12" xfId="0" applyNumberFormat="1" applyFont="1" applyFill="1" applyBorder="1"/>
    <xf numFmtId="3" fontId="17" fillId="9" borderId="24" xfId="0" applyNumberFormat="1" applyFont="1" applyFill="1" applyBorder="1"/>
    <xf numFmtId="16" fontId="4" fillId="2" borderId="0" xfId="1" quotePrefix="1" applyNumberFormat="1" applyFill="1"/>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173" fontId="8" fillId="2" borderId="0" xfId="0" applyNumberFormat="1" applyFont="1" applyFill="1" applyAlignment="1">
      <alignment horizontal="right"/>
    </xf>
    <xf numFmtId="173" fontId="24" fillId="8" borderId="0" xfId="0" applyNumberFormat="1" applyFont="1" applyFill="1" applyAlignment="1">
      <alignment horizontal="right"/>
    </xf>
    <xf numFmtId="173" fontId="17" fillId="6" borderId="12" xfId="0" applyNumberFormat="1" applyFont="1" applyFill="1" applyBorder="1" applyAlignment="1">
      <alignment horizontal="right"/>
    </xf>
    <xf numFmtId="173" fontId="17" fillId="9" borderId="12" xfId="0" applyNumberFormat="1" applyFont="1" applyFill="1" applyBorder="1" applyAlignment="1">
      <alignment horizontal="right"/>
    </xf>
    <xf numFmtId="0" fontId="31" fillId="2" borderId="0" xfId="0" applyFont="1" applyFill="1" applyAlignment="1">
      <alignment horizontal="left" indent="1"/>
    </xf>
    <xf numFmtId="171" fontId="13" fillId="12" borderId="0" xfId="0" quotePrefix="1" applyNumberFormat="1" applyFont="1" applyFill="1" applyAlignment="1">
      <alignment horizontal="right"/>
    </xf>
    <xf numFmtId="4" fontId="24" fillId="4" borderId="2" xfId="1" quotePrefix="1" applyNumberFormat="1" applyFont="1" applyFill="1" applyBorder="1"/>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3" xfId="1" quotePrefix="1" applyFont="1" applyFill="1" applyBorder="1" applyAlignment="1">
      <alignment horizontal="center" vertical="center" wrapText="1"/>
    </xf>
    <xf numFmtId="0" fontId="8" fillId="2" borderId="0" xfId="1" quotePrefix="1" applyFont="1" applyFill="1" applyAlignment="1">
      <alignment horizontal="center" vertical="center" wrapText="1"/>
    </xf>
    <xf numFmtId="0" fontId="8" fillId="2" borderId="1" xfId="1" quotePrefix="1" applyFont="1" applyFill="1" applyBorder="1" applyAlignment="1">
      <alignment horizontal="center" vertical="center" wrapText="1"/>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43">
    <dxf>
      <numFmt numFmtId="196" formatCode="\^;\^;\^"/>
    </dxf>
    <dxf>
      <numFmt numFmtId="197" formatCode="&quot;-&quot;"/>
    </dxf>
    <dxf>
      <numFmt numFmtId="197" formatCode="&quot;-&quot;"/>
    </dxf>
    <dxf>
      <numFmt numFmtId="198" formatCode="\^"/>
    </dxf>
    <dxf>
      <numFmt numFmtId="189" formatCode="\^;&quot;^&quot;"/>
    </dxf>
    <dxf>
      <numFmt numFmtId="198" formatCode="\^"/>
    </dxf>
    <dxf>
      <numFmt numFmtId="189" formatCode="\^;&quot;^&quot;"/>
    </dxf>
    <dxf>
      <numFmt numFmtId="196" formatCode="\^;\^;\^"/>
    </dxf>
    <dxf>
      <numFmt numFmtId="196" formatCode="\^;\^;\^"/>
    </dxf>
    <dxf>
      <numFmt numFmtId="197" formatCode="&quot;-&quot;"/>
    </dxf>
    <dxf>
      <numFmt numFmtId="198" formatCode="\^"/>
    </dxf>
    <dxf>
      <numFmt numFmtId="196" formatCode="\^;\^;\^"/>
    </dxf>
    <dxf>
      <numFmt numFmtId="197" formatCode="&quot;-&quot;"/>
    </dxf>
    <dxf>
      <numFmt numFmtId="198" formatCode="\^"/>
    </dxf>
    <dxf>
      <numFmt numFmtId="198" formatCode="\^"/>
    </dxf>
    <dxf>
      <numFmt numFmtId="197" formatCode="&quot;-&quot;"/>
    </dxf>
    <dxf>
      <numFmt numFmtId="199" formatCode="&quot;^&quot;"/>
    </dxf>
    <dxf>
      <numFmt numFmtId="198" formatCode="\^"/>
    </dxf>
    <dxf>
      <numFmt numFmtId="198" formatCode="\^"/>
    </dxf>
    <dxf>
      <numFmt numFmtId="199" formatCode="&quot;^&quot;"/>
    </dxf>
    <dxf>
      <numFmt numFmtId="198" formatCode="\^"/>
    </dxf>
    <dxf>
      <numFmt numFmtId="198" formatCode="\^"/>
    </dxf>
    <dxf>
      <numFmt numFmtId="198" formatCode="\^"/>
    </dxf>
    <dxf>
      <numFmt numFmtId="199" formatCode="&quot;^&quot;"/>
    </dxf>
    <dxf>
      <numFmt numFmtId="198" formatCode="\^"/>
    </dxf>
    <dxf>
      <numFmt numFmtId="189" formatCode="\^;&quot;^&quot;"/>
    </dxf>
    <dxf>
      <numFmt numFmtId="198" formatCode="\^"/>
    </dxf>
    <dxf>
      <numFmt numFmtId="189" formatCode="\^;&quot;^&quot;"/>
    </dxf>
    <dxf>
      <numFmt numFmtId="198" formatCode="\^"/>
    </dxf>
    <dxf>
      <numFmt numFmtId="18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9" formatCode="&quot;^&quot;"/>
    </dxf>
    <dxf>
      <numFmt numFmtId="198" formatCode="\^"/>
    </dxf>
    <dxf>
      <numFmt numFmtId="196" formatCode="\^;\^;\^"/>
    </dxf>
    <dxf>
      <numFmt numFmtId="198" formatCode="\^"/>
    </dxf>
    <dxf>
      <numFmt numFmtId="196" formatCode="\^;\^;\^"/>
    </dxf>
    <dxf>
      <numFmt numFmtId="196" formatCode="\^;\^;\^"/>
    </dxf>
    <dxf>
      <numFmt numFmtId="198" formatCode="\^"/>
    </dxf>
    <dxf>
      <numFmt numFmtId="198" formatCode="\^"/>
    </dxf>
    <dxf>
      <numFmt numFmtId="196" formatCode="\^;\^;\^"/>
    </dxf>
    <dxf>
      <numFmt numFmtId="198" formatCode="\^"/>
    </dxf>
    <dxf>
      <numFmt numFmtId="198" formatCode="\^"/>
    </dxf>
    <dxf>
      <numFmt numFmtId="198" formatCode="\^"/>
    </dxf>
    <dxf>
      <numFmt numFmtId="198" formatCode="\^"/>
    </dxf>
    <dxf>
      <numFmt numFmtId="198" formatCode="\^"/>
    </dxf>
    <dxf>
      <numFmt numFmtId="197" formatCode="&quot;-&quot;"/>
    </dxf>
    <dxf>
      <numFmt numFmtId="198" formatCode="\^"/>
    </dxf>
    <dxf>
      <numFmt numFmtId="198" formatCode="\^"/>
    </dxf>
    <dxf>
      <numFmt numFmtId="189" formatCode="\^;&quot;^&quot;"/>
    </dxf>
    <dxf>
      <numFmt numFmtId="198" formatCode="\^"/>
    </dxf>
    <dxf>
      <numFmt numFmtId="189" formatCode="\^;&quot;^&quot;"/>
    </dxf>
    <dxf>
      <numFmt numFmtId="198" formatCode="\^"/>
    </dxf>
    <dxf>
      <numFmt numFmtId="189" formatCode="\^;&quot;^&quot;"/>
    </dxf>
    <dxf>
      <numFmt numFmtId="196" formatCode="\^;\^;\^"/>
    </dxf>
    <dxf>
      <numFmt numFmtId="196"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6" formatCode="\^;\^;\^"/>
    </dxf>
    <dxf>
      <numFmt numFmtId="197" formatCode="&quot;-&quot;"/>
    </dxf>
    <dxf>
      <numFmt numFmtId="198" formatCode="\^"/>
    </dxf>
    <dxf>
      <numFmt numFmtId="189" formatCode="\^;&quot;^&quot;"/>
    </dxf>
    <dxf>
      <numFmt numFmtId="196" formatCode="\^;\^;\^"/>
    </dxf>
    <dxf>
      <numFmt numFmtId="197" formatCode="&quot;-&quot;"/>
    </dxf>
    <dxf>
      <numFmt numFmtId="198" formatCode="\^"/>
    </dxf>
    <dxf>
      <numFmt numFmtId="198" formatCode="\^"/>
    </dxf>
    <dxf>
      <numFmt numFmtId="198" formatCode="\^"/>
    </dxf>
    <dxf>
      <numFmt numFmtId="196" formatCode="\^;\^;\^"/>
    </dxf>
    <dxf>
      <numFmt numFmtId="200" formatCode="\^;\^;0"/>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6" formatCode="\^;\^;\^"/>
    </dxf>
    <dxf>
      <numFmt numFmtId="198" formatCode="\^"/>
    </dxf>
    <dxf>
      <numFmt numFmtId="198" formatCode="\^"/>
    </dxf>
    <dxf>
      <numFmt numFmtId="196"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7" formatCode="&quot;-&quot;"/>
    </dxf>
    <dxf>
      <numFmt numFmtId="198" formatCode="\^"/>
    </dxf>
    <dxf>
      <numFmt numFmtId="198" formatCode="\^"/>
    </dxf>
    <dxf>
      <numFmt numFmtId="198" formatCode="\^"/>
    </dxf>
    <dxf>
      <numFmt numFmtId="198" formatCode="\^"/>
    </dxf>
    <dxf>
      <numFmt numFmtId="197" formatCode="&quot;-&quot;"/>
    </dxf>
    <dxf>
      <numFmt numFmtId="198" formatCode="\^"/>
    </dxf>
    <dxf>
      <numFmt numFmtId="198" formatCode="\^"/>
    </dxf>
    <dxf>
      <numFmt numFmtId="198" formatCode="\^"/>
    </dxf>
    <dxf>
      <numFmt numFmtId="198" formatCode="\^"/>
    </dxf>
    <dxf>
      <numFmt numFmtId="197" formatCode="&quot;-&quot;"/>
    </dxf>
    <dxf>
      <numFmt numFmtId="198" formatCode="\^"/>
    </dxf>
    <dxf>
      <numFmt numFmtId="196" formatCode="\^;\^;\^"/>
    </dxf>
    <dxf>
      <numFmt numFmtId="198" formatCode="\^"/>
    </dxf>
    <dxf>
      <numFmt numFmtId="198" formatCode="\^"/>
    </dxf>
    <dxf>
      <numFmt numFmtId="197" formatCode="&quot;-&quot;"/>
    </dxf>
    <dxf>
      <numFmt numFmtId="198" formatCode="\^"/>
    </dxf>
    <dxf>
      <numFmt numFmtId="198" formatCode="\^"/>
    </dxf>
    <dxf>
      <numFmt numFmtId="197" formatCode="&quot;-&quot;"/>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8" formatCode="\^"/>
    </dxf>
    <dxf>
      <numFmt numFmtId="196" formatCode="\^;\^;\^"/>
    </dxf>
    <dxf>
      <numFmt numFmtId="198" formatCode="\^"/>
    </dxf>
    <dxf>
      <numFmt numFmtId="198" formatCode="\^"/>
    </dxf>
    <dxf>
      <numFmt numFmtId="196" formatCode="\^;\^;\^"/>
    </dxf>
    <dxf>
      <numFmt numFmtId="196" formatCode="\^;\^;\^"/>
    </dxf>
    <dxf>
      <numFmt numFmtId="198" formatCode="\^"/>
    </dxf>
    <dxf>
      <numFmt numFmtId="198" formatCode="\^"/>
    </dxf>
    <dxf>
      <numFmt numFmtId="197" formatCode="&quot;-&quot;"/>
    </dxf>
    <dxf>
      <numFmt numFmtId="198" formatCode="\^"/>
    </dxf>
    <dxf>
      <numFmt numFmtId="198" formatCode="\^"/>
    </dxf>
    <dxf>
      <numFmt numFmtId="196" formatCode="\^;\^;\^"/>
    </dxf>
    <dxf>
      <numFmt numFmtId="198" formatCode="\^"/>
    </dxf>
    <dxf>
      <numFmt numFmtId="197" formatCode="&quot;-&quot;"/>
    </dxf>
    <dxf>
      <numFmt numFmtId="198" formatCode="\^"/>
    </dxf>
    <dxf>
      <numFmt numFmtId="196" formatCode="\^;\^;\^"/>
    </dxf>
    <dxf>
      <numFmt numFmtId="197" formatCode="&quot;-&quot;"/>
    </dxf>
    <dxf>
      <numFmt numFmtId="198" formatCode="\^"/>
    </dxf>
    <dxf>
      <numFmt numFmtId="198" formatCode="\^"/>
    </dxf>
    <dxf>
      <numFmt numFmtId="197" formatCode="&quot;-&quot;"/>
    </dxf>
    <dxf>
      <numFmt numFmtId="198" formatCode="\^"/>
    </dxf>
    <dxf>
      <numFmt numFmtId="198" formatCode="\^"/>
    </dxf>
    <dxf>
      <numFmt numFmtId="198" formatCode="\^"/>
    </dxf>
    <dxf>
      <numFmt numFmtId="198" formatCode="\^"/>
    </dxf>
    <dxf>
      <numFmt numFmtId="197" formatCode="&quot;-&quot;"/>
    </dxf>
    <dxf>
      <numFmt numFmtId="198" formatCode="\^"/>
    </dxf>
    <dxf>
      <numFmt numFmtId="198" formatCode="\^"/>
    </dxf>
    <dxf>
      <numFmt numFmtId="196" formatCode="\^;\^;\^"/>
    </dxf>
    <dxf>
      <numFmt numFmtId="197" formatCode="&quot;-&quot;"/>
    </dxf>
    <dxf>
      <numFmt numFmtId="196" formatCode="\^;\^;\^"/>
    </dxf>
    <dxf>
      <numFmt numFmtId="197" formatCode="&quot;-&quot;"/>
    </dxf>
    <dxf>
      <numFmt numFmtId="196" formatCode="\^;\^;\^"/>
    </dxf>
    <dxf>
      <numFmt numFmtId="198" formatCode="\^"/>
    </dxf>
    <dxf>
      <numFmt numFmtId="198" formatCode="\^"/>
    </dxf>
    <dxf>
      <numFmt numFmtId="198" formatCode="\^"/>
    </dxf>
    <dxf>
      <numFmt numFmtId="197" formatCode="&quot;-&quot;"/>
    </dxf>
    <dxf>
      <numFmt numFmtId="198" formatCode="\^"/>
    </dxf>
    <dxf>
      <numFmt numFmtId="197" formatCode="&quot;-&quot;"/>
    </dxf>
    <dxf>
      <numFmt numFmtId="198" formatCode="\^"/>
    </dxf>
    <dxf>
      <numFmt numFmtId="198" formatCode="\^"/>
    </dxf>
    <dxf>
      <numFmt numFmtId="198" formatCode="\^"/>
    </dxf>
    <dxf>
      <numFmt numFmtId="198" formatCode="\^"/>
    </dxf>
    <dxf>
      <numFmt numFmtId="197" formatCode="&quot;-&quot;"/>
    </dxf>
    <dxf>
      <numFmt numFmtId="197" formatCode="&quot;-&quot;"/>
    </dxf>
    <dxf>
      <numFmt numFmtId="197" formatCode="&quot;-&quot;"/>
    </dxf>
    <dxf>
      <numFmt numFmtId="198" formatCode="\^"/>
    </dxf>
    <dxf>
      <numFmt numFmtId="198" formatCode="\^"/>
    </dxf>
    <dxf>
      <numFmt numFmtId="198" formatCode="\^"/>
    </dxf>
    <dxf>
      <numFmt numFmtId="198" formatCode="\^"/>
    </dxf>
    <dxf>
      <numFmt numFmtId="197" formatCode="&quot;-&quot;"/>
    </dxf>
    <dxf>
      <numFmt numFmtId="198" formatCode="\^"/>
    </dxf>
    <dxf>
      <numFmt numFmtId="196" formatCode="\^;\^;\^"/>
    </dxf>
    <dxf>
      <numFmt numFmtId="198" formatCode="\^"/>
    </dxf>
    <dxf>
      <numFmt numFmtId="197" formatCode="&quot;-&quot;"/>
    </dxf>
    <dxf>
      <numFmt numFmtId="198" formatCode="\^"/>
    </dxf>
    <dxf>
      <numFmt numFmtId="198" formatCode="\^"/>
    </dxf>
    <dxf>
      <numFmt numFmtId="189" formatCode="\^;&quot;^&quot;"/>
    </dxf>
    <dxf>
      <numFmt numFmtId="198" formatCode="\^"/>
    </dxf>
    <dxf>
      <numFmt numFmtId="198" formatCode="\^"/>
    </dxf>
    <dxf>
      <numFmt numFmtId="189" formatCode="\^;&quot;^&quot;"/>
    </dxf>
    <dxf>
      <numFmt numFmtId="198" formatCode="\^"/>
    </dxf>
    <dxf>
      <numFmt numFmtId="196" formatCode="\^;\^;\^"/>
    </dxf>
    <dxf>
      <numFmt numFmtId="198" formatCode="\^"/>
    </dxf>
    <dxf>
      <numFmt numFmtId="197" formatCode="&quot;-&quot;"/>
    </dxf>
    <dxf>
      <numFmt numFmtId="198" formatCode="\^"/>
    </dxf>
    <dxf>
      <numFmt numFmtId="197"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690</v>
      </c>
    </row>
    <row r="3" spans="1:9" ht="15" customHeight="1" x14ac:dyDescent="0.2">
      <c r="A3" s="499">
        <v>45900</v>
      </c>
    </row>
    <row r="4" spans="1:9" ht="15" customHeight="1" x14ac:dyDescent="0.25">
      <c r="A4" s="767" t="s">
        <v>19</v>
      </c>
      <c r="B4" s="767"/>
      <c r="C4" s="767"/>
      <c r="D4" s="767"/>
      <c r="E4" s="767"/>
      <c r="F4" s="767"/>
      <c r="G4" s="767"/>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5" t="s">
        <v>606</v>
      </c>
      <c r="D63" s="715"/>
      <c r="E63" s="715"/>
      <c r="F63" s="715"/>
      <c r="G63" s="715"/>
    </row>
    <row r="64" spans="1:8" ht="15" customHeight="1" x14ac:dyDescent="0.2">
      <c r="B64" s="6"/>
      <c r="C64" s="8" t="s">
        <v>360</v>
      </c>
      <c r="D64" s="8"/>
      <c r="E64" s="8"/>
      <c r="F64" s="8"/>
      <c r="G64" s="8"/>
    </row>
    <row r="65" spans="2:9" ht="15" customHeight="1" x14ac:dyDescent="0.2">
      <c r="B65" s="6"/>
      <c r="C65" s="8" t="s">
        <v>611</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8" t="s">
        <v>504</v>
      </c>
      <c r="B98" s="769"/>
      <c r="C98" s="769"/>
      <c r="D98" s="769"/>
      <c r="E98" s="769"/>
      <c r="F98" s="769"/>
      <c r="G98" s="769"/>
      <c r="H98" s="769"/>
      <c r="I98" s="769"/>
      <c r="J98" s="769"/>
      <c r="K98" s="769"/>
    </row>
    <row r="99" spans="1:11" ht="15" customHeight="1" x14ac:dyDescent="0.2">
      <c r="A99" s="769"/>
      <c r="B99" s="769"/>
      <c r="C99" s="769"/>
      <c r="D99" s="769"/>
      <c r="E99" s="769"/>
      <c r="F99" s="769"/>
      <c r="G99" s="769"/>
      <c r="H99" s="769"/>
      <c r="I99" s="769"/>
      <c r="J99" s="769"/>
      <c r="K99" s="769"/>
    </row>
    <row r="100" spans="1:11" ht="15" customHeight="1" x14ac:dyDescent="0.2">
      <c r="A100" s="769"/>
      <c r="B100" s="769"/>
      <c r="C100" s="769"/>
      <c r="D100" s="769"/>
      <c r="E100" s="769"/>
      <c r="F100" s="769"/>
      <c r="G100" s="769"/>
      <c r="H100" s="769"/>
      <c r="I100" s="769"/>
      <c r="J100" s="769"/>
      <c r="K100" s="769"/>
    </row>
    <row r="101" spans="1:11" ht="15" customHeight="1" x14ac:dyDescent="0.2">
      <c r="A101" s="769"/>
      <c r="B101" s="769"/>
      <c r="C101" s="769"/>
      <c r="D101" s="769"/>
      <c r="E101" s="769"/>
      <c r="F101" s="769"/>
      <c r="G101" s="769"/>
      <c r="H101" s="769"/>
      <c r="I101" s="769"/>
      <c r="J101" s="769"/>
      <c r="K101" s="769"/>
    </row>
    <row r="102" spans="1:11" ht="15" customHeight="1" x14ac:dyDescent="0.2">
      <c r="A102" s="769"/>
      <c r="B102" s="769"/>
      <c r="C102" s="769"/>
      <c r="D102" s="769"/>
      <c r="E102" s="769"/>
      <c r="F102" s="769"/>
      <c r="G102" s="769"/>
      <c r="H102" s="769"/>
      <c r="I102" s="769"/>
      <c r="J102" s="769"/>
      <c r="K102" s="769"/>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6">
        <f>INDICE!A3</f>
        <v>45900</v>
      </c>
      <c r="C3" s="787"/>
      <c r="D3" s="787" t="s">
        <v>115</v>
      </c>
      <c r="E3" s="787"/>
      <c r="F3" s="787" t="s">
        <v>116</v>
      </c>
      <c r="G3" s="788"/>
      <c r="H3" s="787"/>
    </row>
    <row r="4" spans="1:8" x14ac:dyDescent="0.2">
      <c r="A4" s="347"/>
      <c r="B4" s="348" t="s">
        <v>47</v>
      </c>
      <c r="C4" s="348" t="s">
        <v>417</v>
      </c>
      <c r="D4" s="348" t="s">
        <v>47</v>
      </c>
      <c r="E4" s="348" t="s">
        <v>417</v>
      </c>
      <c r="F4" s="348" t="s">
        <v>47</v>
      </c>
      <c r="G4" s="349" t="s">
        <v>417</v>
      </c>
      <c r="H4" s="349" t="s">
        <v>106</v>
      </c>
    </row>
    <row r="5" spans="1:8" x14ac:dyDescent="0.2">
      <c r="A5" s="350" t="s">
        <v>171</v>
      </c>
      <c r="B5" s="322">
        <v>1751.4252300000005</v>
      </c>
      <c r="C5" s="315">
        <v>-5.1832009140219624</v>
      </c>
      <c r="D5" s="314">
        <v>14561.147259999998</v>
      </c>
      <c r="E5" s="315">
        <v>-0.16184382398862748</v>
      </c>
      <c r="F5" s="314">
        <v>21723.682259999998</v>
      </c>
      <c r="G5" s="329">
        <v>-0.32504851502836379</v>
      </c>
      <c r="H5" s="320">
        <v>71.505564902577305</v>
      </c>
    </row>
    <row r="6" spans="1:8" x14ac:dyDescent="0.2">
      <c r="A6" s="350" t="s">
        <v>172</v>
      </c>
      <c r="B6" s="580">
        <v>19.926330000000004</v>
      </c>
      <c r="C6" s="329">
        <v>186.87984819778066</v>
      </c>
      <c r="D6" s="351">
        <v>138.76536000000002</v>
      </c>
      <c r="E6" s="315">
        <v>409.56914501008026</v>
      </c>
      <c r="F6" s="314">
        <v>177.67194000000001</v>
      </c>
      <c r="G6" s="315">
        <v>509.37669131310724</v>
      </c>
      <c r="H6" s="320">
        <v>0.58482407747372489</v>
      </c>
    </row>
    <row r="7" spans="1:8" x14ac:dyDescent="0.2">
      <c r="A7" s="350" t="s">
        <v>173</v>
      </c>
      <c r="B7" s="337">
        <v>0</v>
      </c>
      <c r="C7" s="329">
        <v>0</v>
      </c>
      <c r="D7" s="328">
        <v>3.8799999999999998E-3</v>
      </c>
      <c r="E7" s="329">
        <v>-99.169431660066365</v>
      </c>
      <c r="F7" s="328">
        <v>0.12750999999999998</v>
      </c>
      <c r="G7" s="315">
        <v>-75.182950564421958</v>
      </c>
      <c r="H7" s="580">
        <v>4.1971128428425241E-4</v>
      </c>
    </row>
    <row r="8" spans="1:8" x14ac:dyDescent="0.2">
      <c r="A8" s="361" t="s">
        <v>174</v>
      </c>
      <c r="B8" s="323">
        <v>1771.3515600000005</v>
      </c>
      <c r="C8" s="742">
        <v>-4.4636943265479081</v>
      </c>
      <c r="D8" s="323">
        <v>14699.916499999998</v>
      </c>
      <c r="E8" s="370">
        <v>0.59856947350972245</v>
      </c>
      <c r="F8" s="323">
        <v>21901.48171</v>
      </c>
      <c r="G8" s="324">
        <v>0.35413232590049376</v>
      </c>
      <c r="H8" s="324">
        <v>72.090808691335312</v>
      </c>
    </row>
    <row r="9" spans="1:8" x14ac:dyDescent="0.2">
      <c r="A9" s="350" t="s">
        <v>175</v>
      </c>
      <c r="B9" s="322">
        <v>238.71530999999996</v>
      </c>
      <c r="C9" s="315">
        <v>-8.0086672089196007</v>
      </c>
      <c r="D9" s="314">
        <v>2458.51595</v>
      </c>
      <c r="E9" s="315">
        <v>2.431139941115489</v>
      </c>
      <c r="F9" s="314">
        <v>3811.0816700000005</v>
      </c>
      <c r="G9" s="315">
        <v>3.9709711521412792</v>
      </c>
      <c r="H9" s="320">
        <v>12.544537543940661</v>
      </c>
    </row>
    <row r="10" spans="1:8" x14ac:dyDescent="0.2">
      <c r="A10" s="350" t="s">
        <v>176</v>
      </c>
      <c r="B10" s="322">
        <v>44.59849000000002</v>
      </c>
      <c r="C10" s="315">
        <v>-11.753138657331922</v>
      </c>
      <c r="D10" s="314">
        <v>789.07360000000006</v>
      </c>
      <c r="E10" s="329">
        <v>4.5152703428707213</v>
      </c>
      <c r="F10" s="314">
        <v>1242.4163799999997</v>
      </c>
      <c r="G10" s="329">
        <v>1.9087117175484798</v>
      </c>
      <c r="H10" s="320">
        <v>4.0895316011731762</v>
      </c>
    </row>
    <row r="11" spans="1:8" x14ac:dyDescent="0.2">
      <c r="A11" s="350" t="s">
        <v>177</v>
      </c>
      <c r="B11" s="322">
        <v>326.88412</v>
      </c>
      <c r="C11" s="315">
        <v>27.302165492053376</v>
      </c>
      <c r="D11" s="314">
        <v>2358.4992900000007</v>
      </c>
      <c r="E11" s="315">
        <v>18.743076989550307</v>
      </c>
      <c r="F11" s="314">
        <v>3425.4281000000001</v>
      </c>
      <c r="G11" s="315">
        <v>12.333190483049112</v>
      </c>
      <c r="H11" s="320">
        <v>11.275122163550835</v>
      </c>
    </row>
    <row r="12" spans="1:8" s="3" customFormat="1" x14ac:dyDescent="0.2">
      <c r="A12" s="352" t="s">
        <v>148</v>
      </c>
      <c r="B12" s="325">
        <v>2381.5494800000006</v>
      </c>
      <c r="C12" s="326">
        <v>-1.6265711606846356</v>
      </c>
      <c r="D12" s="325">
        <v>20306.00534</v>
      </c>
      <c r="E12" s="326">
        <v>2.7953349403598957</v>
      </c>
      <c r="F12" s="325">
        <v>30380.407860000003</v>
      </c>
      <c r="G12" s="326">
        <v>2.0908350782468825</v>
      </c>
      <c r="H12" s="326">
        <v>100</v>
      </c>
    </row>
    <row r="13" spans="1:8" x14ac:dyDescent="0.2">
      <c r="A13" s="362" t="s">
        <v>149</v>
      </c>
      <c r="B13" s="327"/>
      <c r="C13" s="327"/>
      <c r="D13" s="327"/>
      <c r="E13" s="327"/>
      <c r="F13" s="327"/>
      <c r="G13" s="327"/>
      <c r="H13" s="327"/>
    </row>
    <row r="14" spans="1:8" s="105" customFormat="1" x14ac:dyDescent="0.2">
      <c r="A14" s="596" t="s">
        <v>178</v>
      </c>
      <c r="B14" s="587">
        <v>131.93382999999992</v>
      </c>
      <c r="C14" s="588">
        <v>-21.963850195288902</v>
      </c>
      <c r="D14" s="314">
        <v>1000.4907999999997</v>
      </c>
      <c r="E14" s="588">
        <v>-13.813886539387624</v>
      </c>
      <c r="F14" s="314">
        <v>1582.1821499999996</v>
      </c>
      <c r="G14" s="588">
        <v>-13.274369690581759</v>
      </c>
      <c r="H14" s="590">
        <v>5.2079029264223955</v>
      </c>
    </row>
    <row r="15" spans="1:8" s="105" customFormat="1" x14ac:dyDescent="0.2">
      <c r="A15" s="597" t="s">
        <v>557</v>
      </c>
      <c r="B15" s="592">
        <v>7.448201304545095</v>
      </c>
      <c r="C15" s="593"/>
      <c r="D15" s="594">
        <v>6.8060985244371954</v>
      </c>
      <c r="E15" s="593"/>
      <c r="F15" s="594">
        <v>7.2240872601673836</v>
      </c>
      <c r="G15" s="593"/>
      <c r="H15" s="595"/>
    </row>
    <row r="16" spans="1:8" s="105" customFormat="1" x14ac:dyDescent="0.2">
      <c r="A16" s="598" t="s">
        <v>423</v>
      </c>
      <c r="B16" s="599">
        <v>202.08323999999999</v>
      </c>
      <c r="C16" s="600">
        <v>36.21070692816614</v>
      </c>
      <c r="D16" s="601">
        <v>1463.26731</v>
      </c>
      <c r="E16" s="600">
        <v>27.419220892210316</v>
      </c>
      <c r="F16" s="601">
        <v>2079.98531</v>
      </c>
      <c r="G16" s="600">
        <v>18.018944852569092</v>
      </c>
      <c r="H16" s="602">
        <v>6.8464693416397076</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89" t="s">
        <v>424</v>
      </c>
      <c r="B19" s="790"/>
      <c r="C19" s="790"/>
      <c r="D19" s="790"/>
      <c r="E19" s="790"/>
      <c r="F19" s="790"/>
      <c r="G19" s="790"/>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3" t="s">
        <v>656</v>
      </c>
      <c r="B21" s="783"/>
      <c r="C21" s="783"/>
      <c r="D21" s="783"/>
      <c r="E21" s="783"/>
      <c r="F21" s="783"/>
      <c r="G21" s="783"/>
      <c r="H21" s="783"/>
    </row>
    <row r="22" spans="1:22" x14ac:dyDescent="0.2">
      <c r="A22" s="783"/>
      <c r="B22" s="783"/>
      <c r="C22" s="783"/>
      <c r="D22" s="783"/>
      <c r="E22" s="783"/>
      <c r="F22" s="783"/>
      <c r="G22" s="783"/>
      <c r="H22" s="783"/>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16" priority="37" operator="between">
      <formula>0</formula>
      <formula>0.5</formula>
    </cfRule>
    <cfRule type="cellIs" dxfId="215" priority="38" operator="between">
      <formula>0</formula>
      <formula>0.49</formula>
    </cfRule>
  </conditionalFormatting>
  <conditionalFormatting sqref="B7:F7">
    <cfRule type="cellIs" dxfId="214" priority="3" operator="equal">
      <formula>0</formula>
    </cfRule>
    <cfRule type="cellIs" dxfId="213" priority="4" operator="between">
      <formula>0</formula>
      <formula>0.5</formula>
    </cfRule>
  </conditionalFormatting>
  <conditionalFormatting sqref="C8">
    <cfRule type="cellIs" dxfId="212" priority="1" operator="equal">
      <formula>0</formula>
    </cfRule>
    <cfRule type="cellIs" dxfId="211" priority="2" operator="between">
      <formula>0</formula>
      <formula>0.5</formula>
    </cfRule>
  </conditionalFormatting>
  <conditionalFormatting sqref="D6">
    <cfRule type="cellIs" dxfId="210" priority="35" operator="between">
      <formula>0</formula>
      <formula>0.5</formula>
    </cfRule>
    <cfRule type="cellIs" dxfId="209" priority="36" operator="between">
      <formula>0</formula>
      <formula>0.49</formula>
    </cfRule>
  </conditionalFormatting>
  <conditionalFormatting sqref="E8">
    <cfRule type="cellIs" dxfId="208" priority="17" operator="between">
      <formula>-0.04999999</formula>
      <formula>-0.00000001</formula>
    </cfRule>
  </conditionalFormatting>
  <conditionalFormatting sqref="E10">
    <cfRule type="cellIs" dxfId="207" priority="7" operator="equal">
      <formula>0</formula>
    </cfRule>
    <cfRule type="cellIs" dxfId="206" priority="8" operator="between">
      <formula>-0.5</formula>
      <formula>0.5</formula>
    </cfRule>
  </conditionalFormatting>
  <conditionalFormatting sqref="G10">
    <cfRule type="cellIs" dxfId="205" priority="5" operator="equal">
      <formula>0</formula>
    </cfRule>
    <cfRule type="cellIs" dxfId="204" priority="6" operator="between">
      <formula>-0.5</formula>
      <formula>0.5</formula>
    </cfRule>
  </conditionalFormatting>
  <conditionalFormatting sqref="H7">
    <cfRule type="cellIs" dxfId="203" priority="13" operator="between">
      <formula>0</formula>
      <formula>0.5</formula>
    </cfRule>
    <cfRule type="cellIs" dxfId="202"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4">
        <f>INDICE!A3</f>
        <v>45900</v>
      </c>
      <c r="C3" s="784"/>
      <c r="D3" s="784">
        <f>INDICE!C3</f>
        <v>0</v>
      </c>
      <c r="E3" s="784"/>
      <c r="F3" s="91"/>
      <c r="G3" s="785" t="s">
        <v>116</v>
      </c>
      <c r="H3" s="785"/>
      <c r="I3" s="785"/>
      <c r="J3" s="785"/>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291.72782000000001</v>
      </c>
      <c r="C5" s="94">
        <v>46.527029999999982</v>
      </c>
      <c r="D5" s="94">
        <v>1.7826900000000001</v>
      </c>
      <c r="E5" s="339">
        <v>340.03753999999998</v>
      </c>
      <c r="F5" s="94"/>
      <c r="G5" s="94">
        <v>3511.1359499999971</v>
      </c>
      <c r="H5" s="94">
        <v>665.67893000000038</v>
      </c>
      <c r="I5" s="94">
        <v>66.42573999999999</v>
      </c>
      <c r="J5" s="339">
        <v>4243.2406199999969</v>
      </c>
    </row>
    <row r="6" spans="1:10" x14ac:dyDescent="0.2">
      <c r="A6" s="364" t="s">
        <v>154</v>
      </c>
      <c r="B6" s="96">
        <v>65.429780000000008</v>
      </c>
      <c r="C6" s="96">
        <v>16.031230000000001</v>
      </c>
      <c r="D6" s="96">
        <v>1.5921100000000001</v>
      </c>
      <c r="E6" s="341">
        <v>83.053120000000021</v>
      </c>
      <c r="F6" s="96"/>
      <c r="G6" s="96">
        <v>840.55933999999866</v>
      </c>
      <c r="H6" s="96">
        <v>267.0650799999998</v>
      </c>
      <c r="I6" s="96">
        <v>86.977029999999999</v>
      </c>
      <c r="J6" s="341">
        <v>1194.6014499999985</v>
      </c>
    </row>
    <row r="7" spans="1:10" x14ac:dyDescent="0.2">
      <c r="A7" s="364" t="s">
        <v>155</v>
      </c>
      <c r="B7" s="96">
        <v>36.317049999999995</v>
      </c>
      <c r="C7" s="96">
        <v>4.9129400000000008</v>
      </c>
      <c r="D7" s="96">
        <v>1.0701100000000001</v>
      </c>
      <c r="E7" s="341">
        <v>42.300099999999993</v>
      </c>
      <c r="F7" s="96"/>
      <c r="G7" s="96">
        <v>402.90964999999994</v>
      </c>
      <c r="H7" s="96">
        <v>77.646929999999983</v>
      </c>
      <c r="I7" s="96">
        <v>33.549689999999991</v>
      </c>
      <c r="J7" s="341">
        <v>514.10626999999988</v>
      </c>
    </row>
    <row r="8" spans="1:10" x14ac:dyDescent="0.2">
      <c r="A8" s="364" t="s">
        <v>156</v>
      </c>
      <c r="B8" s="96">
        <v>32.624900000000004</v>
      </c>
      <c r="C8" s="96">
        <v>2.9125600000000005</v>
      </c>
      <c r="D8" s="96">
        <v>17.886560000000003</v>
      </c>
      <c r="E8" s="341">
        <v>53.424020000000006</v>
      </c>
      <c r="F8" s="96"/>
      <c r="G8" s="96">
        <v>335.81717999999984</v>
      </c>
      <c r="H8" s="96">
        <v>41.860379999999999</v>
      </c>
      <c r="I8" s="96">
        <v>144.59312</v>
      </c>
      <c r="J8" s="341">
        <v>522.27067999999986</v>
      </c>
    </row>
    <row r="9" spans="1:10" x14ac:dyDescent="0.2">
      <c r="A9" s="364" t="s">
        <v>157</v>
      </c>
      <c r="B9" s="96">
        <v>51.240099999999998</v>
      </c>
      <c r="C9" s="96">
        <v>0</v>
      </c>
      <c r="D9" s="96">
        <v>0</v>
      </c>
      <c r="E9" s="341">
        <v>51.240099999999998</v>
      </c>
      <c r="F9" s="96"/>
      <c r="G9" s="96">
        <v>646.40475000000004</v>
      </c>
      <c r="H9" s="96">
        <v>0</v>
      </c>
      <c r="I9" s="96">
        <v>0</v>
      </c>
      <c r="J9" s="341">
        <v>646.40475000000004</v>
      </c>
    </row>
    <row r="10" spans="1:10" x14ac:dyDescent="0.2">
      <c r="A10" s="364" t="s">
        <v>158</v>
      </c>
      <c r="B10" s="96">
        <v>28.121369999999995</v>
      </c>
      <c r="C10" s="96">
        <v>3.5343499999999999</v>
      </c>
      <c r="D10" s="96">
        <v>2.2080000000000002E-2</v>
      </c>
      <c r="E10" s="341">
        <v>31.677799999999994</v>
      </c>
      <c r="F10" s="96"/>
      <c r="G10" s="96">
        <v>295.50416999999999</v>
      </c>
      <c r="H10" s="96">
        <v>54.259330000000027</v>
      </c>
      <c r="I10" s="96">
        <v>1.8944899999999998</v>
      </c>
      <c r="J10" s="341">
        <v>351.65799000000004</v>
      </c>
    </row>
    <row r="11" spans="1:10" x14ac:dyDescent="0.2">
      <c r="A11" s="364" t="s">
        <v>159</v>
      </c>
      <c r="B11" s="96">
        <v>151.04419999999999</v>
      </c>
      <c r="C11" s="96">
        <v>35.620959999999997</v>
      </c>
      <c r="D11" s="96">
        <v>3.6719000000000004</v>
      </c>
      <c r="E11" s="341">
        <v>190.33705999999998</v>
      </c>
      <c r="F11" s="96"/>
      <c r="G11" s="96">
        <v>1681.357760000001</v>
      </c>
      <c r="H11" s="96">
        <v>588.53964999999994</v>
      </c>
      <c r="I11" s="96">
        <v>167.65534999999991</v>
      </c>
      <c r="J11" s="341">
        <v>2437.5527600000009</v>
      </c>
    </row>
    <row r="12" spans="1:10" x14ac:dyDescent="0.2">
      <c r="A12" s="364" t="s">
        <v>508</v>
      </c>
      <c r="B12" s="96">
        <v>101.31086999999998</v>
      </c>
      <c r="C12" s="96">
        <v>27.938499999999994</v>
      </c>
      <c r="D12" s="96">
        <v>2.5364200000000001</v>
      </c>
      <c r="E12" s="341">
        <v>131.78578999999996</v>
      </c>
      <c r="F12" s="96"/>
      <c r="G12" s="96">
        <v>1281.9780399999995</v>
      </c>
      <c r="H12" s="96">
        <v>466.69282000000055</v>
      </c>
      <c r="I12" s="96">
        <v>129.69031000000004</v>
      </c>
      <c r="J12" s="341">
        <v>1878.3611700000001</v>
      </c>
    </row>
    <row r="13" spans="1:10" x14ac:dyDescent="0.2">
      <c r="A13" s="364" t="s">
        <v>160</v>
      </c>
      <c r="B13" s="96">
        <v>274.05336</v>
      </c>
      <c r="C13" s="96">
        <v>25.843900000000001</v>
      </c>
      <c r="D13" s="96">
        <v>2.8542699999999992</v>
      </c>
      <c r="E13" s="341">
        <v>302.75153</v>
      </c>
      <c r="F13" s="96"/>
      <c r="G13" s="96">
        <v>3500.9903100000033</v>
      </c>
      <c r="H13" s="96">
        <v>460.58222999999936</v>
      </c>
      <c r="I13" s="96">
        <v>95.53022999999996</v>
      </c>
      <c r="J13" s="341">
        <v>4057.1027700000027</v>
      </c>
    </row>
    <row r="14" spans="1:10" x14ac:dyDescent="0.2">
      <c r="A14" s="364" t="s">
        <v>161</v>
      </c>
      <c r="B14" s="96">
        <v>0.97244000000000008</v>
      </c>
      <c r="C14" s="96">
        <v>0</v>
      </c>
      <c r="D14" s="96">
        <v>2.7059999999999997E-2</v>
      </c>
      <c r="E14" s="341">
        <v>0.99950000000000006</v>
      </c>
      <c r="F14" s="96"/>
      <c r="G14" s="96">
        <v>11.651149999999998</v>
      </c>
      <c r="H14" s="96">
        <v>0</v>
      </c>
      <c r="I14" s="96">
        <v>0.51751999999999998</v>
      </c>
      <c r="J14" s="341">
        <v>12.168669999999997</v>
      </c>
    </row>
    <row r="15" spans="1:10" x14ac:dyDescent="0.2">
      <c r="A15" s="364" t="s">
        <v>162</v>
      </c>
      <c r="B15" s="96">
        <v>164.77764999999997</v>
      </c>
      <c r="C15" s="96">
        <v>13.995029999999998</v>
      </c>
      <c r="D15" s="96">
        <v>1.26</v>
      </c>
      <c r="E15" s="341">
        <v>180.03267999999994</v>
      </c>
      <c r="F15" s="96"/>
      <c r="G15" s="96">
        <v>2007.250170000003</v>
      </c>
      <c r="H15" s="96">
        <v>210.13545000000011</v>
      </c>
      <c r="I15" s="96">
        <v>43.157179999999968</v>
      </c>
      <c r="J15" s="341">
        <v>2260.5428000000034</v>
      </c>
    </row>
    <row r="16" spans="1:10" x14ac:dyDescent="0.2">
      <c r="A16" s="364" t="s">
        <v>163</v>
      </c>
      <c r="B16" s="96">
        <v>58.047540000000005</v>
      </c>
      <c r="C16" s="96">
        <v>11.222249999999999</v>
      </c>
      <c r="D16" s="96">
        <v>0.23945</v>
      </c>
      <c r="E16" s="341">
        <v>69.509240000000005</v>
      </c>
      <c r="F16" s="96"/>
      <c r="G16" s="96">
        <v>681.62652000000026</v>
      </c>
      <c r="H16" s="96">
        <v>148.40087</v>
      </c>
      <c r="I16" s="96">
        <v>13.54377</v>
      </c>
      <c r="J16" s="341">
        <v>843.57116000000019</v>
      </c>
    </row>
    <row r="17" spans="1:10" x14ac:dyDescent="0.2">
      <c r="A17" s="364" t="s">
        <v>164</v>
      </c>
      <c r="B17" s="96">
        <v>118.84068999999998</v>
      </c>
      <c r="C17" s="96">
        <v>16.21444</v>
      </c>
      <c r="D17" s="96">
        <v>6.4452399999999992</v>
      </c>
      <c r="E17" s="341">
        <v>141.50037</v>
      </c>
      <c r="F17" s="96"/>
      <c r="G17" s="96">
        <v>1339.743040000001</v>
      </c>
      <c r="H17" s="96">
        <v>267.03072000000009</v>
      </c>
      <c r="I17" s="96">
        <v>189.88799000000009</v>
      </c>
      <c r="J17" s="341">
        <v>1796.6617500000011</v>
      </c>
    </row>
    <row r="18" spans="1:10" x14ac:dyDescent="0.2">
      <c r="A18" s="364" t="s">
        <v>165</v>
      </c>
      <c r="B18" s="96">
        <v>12.365399999999999</v>
      </c>
      <c r="C18" s="96">
        <v>2.6690499999999999</v>
      </c>
      <c r="D18" s="96">
        <v>0.40620000000000001</v>
      </c>
      <c r="E18" s="341">
        <v>15.44065</v>
      </c>
      <c r="F18" s="96"/>
      <c r="G18" s="96">
        <v>155.32269999999994</v>
      </c>
      <c r="H18" s="96">
        <v>44.408159999999988</v>
      </c>
      <c r="I18" s="96">
        <v>17.815200000000004</v>
      </c>
      <c r="J18" s="341">
        <v>217.54605999999993</v>
      </c>
    </row>
    <row r="19" spans="1:10" x14ac:dyDescent="0.2">
      <c r="A19" s="364" t="s">
        <v>166</v>
      </c>
      <c r="B19" s="96">
        <v>127.85798</v>
      </c>
      <c r="C19" s="96">
        <v>6.8584699999999996</v>
      </c>
      <c r="D19" s="96">
        <v>3.2466300000000001</v>
      </c>
      <c r="E19" s="341">
        <v>137.96308000000002</v>
      </c>
      <c r="F19" s="96"/>
      <c r="G19" s="96">
        <v>1736.5362900000005</v>
      </c>
      <c r="H19" s="96">
        <v>130.75140999999996</v>
      </c>
      <c r="I19" s="96">
        <v>177.07836999999998</v>
      </c>
      <c r="J19" s="341">
        <v>2044.3660700000003</v>
      </c>
    </row>
    <row r="20" spans="1:10" x14ac:dyDescent="0.2">
      <c r="A20" s="364" t="s">
        <v>167</v>
      </c>
      <c r="B20" s="96">
        <v>1.2297700000000003</v>
      </c>
      <c r="C20" s="96">
        <v>0</v>
      </c>
      <c r="D20" s="96">
        <v>0</v>
      </c>
      <c r="E20" s="341">
        <v>1.2297700000000003</v>
      </c>
      <c r="F20" s="96"/>
      <c r="G20" s="96">
        <v>12.710689999999996</v>
      </c>
      <c r="H20" s="96">
        <v>0</v>
      </c>
      <c r="I20" s="96">
        <v>0</v>
      </c>
      <c r="J20" s="341">
        <v>12.710689999999996</v>
      </c>
    </row>
    <row r="21" spans="1:10" x14ac:dyDescent="0.2">
      <c r="A21" s="364" t="s">
        <v>168</v>
      </c>
      <c r="B21" s="96">
        <v>73.974149999999995</v>
      </c>
      <c r="C21" s="96">
        <v>10.64373</v>
      </c>
      <c r="D21" s="96">
        <v>0.24643999999999999</v>
      </c>
      <c r="E21" s="341">
        <v>84.864320000000006</v>
      </c>
      <c r="F21" s="96"/>
      <c r="G21" s="96">
        <v>926.57981999999981</v>
      </c>
      <c r="H21" s="96">
        <v>144.20125000000002</v>
      </c>
      <c r="I21" s="96">
        <v>9.5985899999999997</v>
      </c>
      <c r="J21" s="341">
        <v>1080.3796599999998</v>
      </c>
    </row>
    <row r="22" spans="1:10" x14ac:dyDescent="0.2">
      <c r="A22" s="364" t="s">
        <v>169</v>
      </c>
      <c r="B22" s="96">
        <v>47.012390000000003</v>
      </c>
      <c r="C22" s="96">
        <v>5.0037999999999991</v>
      </c>
      <c r="D22" s="96">
        <v>0.21168000000000001</v>
      </c>
      <c r="E22" s="341">
        <v>52.227870000000003</v>
      </c>
      <c r="F22" s="96"/>
      <c r="G22" s="96">
        <v>671.5362699999996</v>
      </c>
      <c r="H22" s="96">
        <v>93.053030000000021</v>
      </c>
      <c r="I22" s="96">
        <v>11.027929999999996</v>
      </c>
      <c r="J22" s="341">
        <v>775.61722999999961</v>
      </c>
    </row>
    <row r="23" spans="1:10" x14ac:dyDescent="0.2">
      <c r="A23" s="365" t="s">
        <v>170</v>
      </c>
      <c r="B23" s="96">
        <v>114.47777000000001</v>
      </c>
      <c r="C23" s="96">
        <v>8.7870699999999999</v>
      </c>
      <c r="D23" s="96">
        <v>1.09965</v>
      </c>
      <c r="E23" s="341">
        <v>124.36449</v>
      </c>
      <c r="F23" s="96"/>
      <c r="G23" s="96">
        <v>1684.0684600000016</v>
      </c>
      <c r="H23" s="96">
        <v>150.77543000000003</v>
      </c>
      <c r="I23" s="96">
        <v>53.473870000000012</v>
      </c>
      <c r="J23" s="341">
        <v>1888.3177600000015</v>
      </c>
    </row>
    <row r="24" spans="1:10" x14ac:dyDescent="0.2">
      <c r="A24" s="366" t="s">
        <v>426</v>
      </c>
      <c r="B24" s="100">
        <v>1751.4252299999994</v>
      </c>
      <c r="C24" s="100">
        <v>238.71531000000007</v>
      </c>
      <c r="D24" s="100">
        <v>44.598490000000005</v>
      </c>
      <c r="E24" s="100">
        <v>2034.7390299999995</v>
      </c>
      <c r="F24" s="100"/>
      <c r="G24" s="100">
        <v>21723.682259999983</v>
      </c>
      <c r="H24" s="100">
        <v>3811.0816700000041</v>
      </c>
      <c r="I24" s="100">
        <v>1242.4163799999976</v>
      </c>
      <c r="J24" s="100">
        <v>26777.180309999985</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1"/>
      <c r="F28" s="791"/>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01" priority="1" stopIfTrue="1" operator="equal">
      <formula>0</formula>
    </cfRule>
  </conditionalFormatting>
  <conditionalFormatting sqref="B6:J23">
    <cfRule type="cellIs" dxfId="200" priority="2" operator="between">
      <formula>0</formula>
      <formula>0.5</formula>
    </cfRule>
    <cfRule type="cellIs" dxfId="199"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2" t="s">
        <v>28</v>
      </c>
      <c r="B1" s="792"/>
      <c r="C1" s="792"/>
      <c r="D1" s="106"/>
      <c r="E1" s="106"/>
      <c r="F1" s="106"/>
      <c r="G1" s="106"/>
      <c r="H1" s="107"/>
    </row>
    <row r="2" spans="1:65" ht="14.1" customHeight="1" x14ac:dyDescent="0.2">
      <c r="A2" s="793"/>
      <c r="B2" s="793"/>
      <c r="C2" s="793"/>
      <c r="D2" s="109"/>
      <c r="E2" s="109"/>
      <c r="F2" s="109"/>
      <c r="H2" s="79" t="s">
        <v>151</v>
      </c>
    </row>
    <row r="3" spans="1:65" s="81" customFormat="1" ht="12.75" x14ac:dyDescent="0.2">
      <c r="A3" s="70"/>
      <c r="B3" s="780">
        <f>INDICE!A3</f>
        <v>45900</v>
      </c>
      <c r="C3" s="781"/>
      <c r="D3" s="781" t="s">
        <v>115</v>
      </c>
      <c r="E3" s="781"/>
      <c r="F3" s="781" t="s">
        <v>116</v>
      </c>
      <c r="G3" s="781"/>
      <c r="H3" s="78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634.29998000000001</v>
      </c>
      <c r="C5" s="111">
        <v>3.2734795959164646</v>
      </c>
      <c r="D5" s="110">
        <v>4416.6200900000022</v>
      </c>
      <c r="E5" s="111">
        <v>7.0157320333801456</v>
      </c>
      <c r="F5" s="110">
        <v>6462.1584000000021</v>
      </c>
      <c r="G5" s="111">
        <v>6.901619572278463</v>
      </c>
      <c r="H5" s="372">
        <v>22.492014903925536</v>
      </c>
    </row>
    <row r="6" spans="1:65" ht="14.1" customHeight="1" x14ac:dyDescent="0.2">
      <c r="A6" s="107" t="s">
        <v>184</v>
      </c>
      <c r="B6" s="376">
        <v>37.63352000000004</v>
      </c>
      <c r="C6" s="329">
        <v>6.8421708593730717</v>
      </c>
      <c r="D6" s="112">
        <v>251.02403000000007</v>
      </c>
      <c r="E6" s="113">
        <v>9.8865392201140398</v>
      </c>
      <c r="F6" s="112">
        <v>367.20614</v>
      </c>
      <c r="G6" s="114">
        <v>9.9670002695823516</v>
      </c>
      <c r="H6" s="373">
        <v>1.278087824912024</v>
      </c>
    </row>
    <row r="7" spans="1:65" ht="14.1" customHeight="1" x14ac:dyDescent="0.2">
      <c r="A7" s="107" t="s">
        <v>573</v>
      </c>
      <c r="B7" s="341">
        <v>0</v>
      </c>
      <c r="C7" s="113">
        <v>0</v>
      </c>
      <c r="D7" s="96">
        <v>4.4760000000000008E-2</v>
      </c>
      <c r="E7" s="113">
        <v>-43.399089529590277</v>
      </c>
      <c r="F7" s="96">
        <v>5.4150000000000004E-2</v>
      </c>
      <c r="G7" s="113">
        <v>-31.525037936267065</v>
      </c>
      <c r="H7" s="341">
        <v>1.8847303511587823E-4</v>
      </c>
    </row>
    <row r="8" spans="1:65" ht="14.1" customHeight="1" x14ac:dyDescent="0.2">
      <c r="A8" s="368" t="s">
        <v>185</v>
      </c>
      <c r="B8" s="369">
        <v>671.93349999999998</v>
      </c>
      <c r="C8" s="370">
        <v>3.4670401457356461</v>
      </c>
      <c r="D8" s="369">
        <v>4667.6888800000015</v>
      </c>
      <c r="E8" s="370">
        <v>7.1653828884277608</v>
      </c>
      <c r="F8" s="369">
        <v>6829.4186900000013</v>
      </c>
      <c r="G8" s="371">
        <v>7.0616088177953955</v>
      </c>
      <c r="H8" s="371">
        <v>23.770291201872674</v>
      </c>
    </row>
    <row r="9" spans="1:65" ht="14.1" customHeight="1" x14ac:dyDescent="0.2">
      <c r="A9" s="107" t="s">
        <v>171</v>
      </c>
      <c r="B9" s="376">
        <v>1751.4252300000005</v>
      </c>
      <c r="C9" s="113">
        <v>-5.1832009140219624</v>
      </c>
      <c r="D9" s="112">
        <v>14561.147259999998</v>
      </c>
      <c r="E9" s="113">
        <v>-0.16184382398862748</v>
      </c>
      <c r="F9" s="112">
        <v>21723.682259999998</v>
      </c>
      <c r="G9" s="114">
        <v>-0.32504851502836379</v>
      </c>
      <c r="H9" s="373">
        <v>75.610864809513572</v>
      </c>
    </row>
    <row r="10" spans="1:65" ht="14.1" customHeight="1" x14ac:dyDescent="0.2">
      <c r="A10" s="107" t="s">
        <v>574</v>
      </c>
      <c r="B10" s="341">
        <v>19.926330000000004</v>
      </c>
      <c r="C10" s="113">
        <v>186.87984819778066</v>
      </c>
      <c r="D10" s="96">
        <v>138.76924000000002</v>
      </c>
      <c r="E10" s="113">
        <v>400.98916749852452</v>
      </c>
      <c r="F10" s="112">
        <v>177.79945000000001</v>
      </c>
      <c r="G10" s="114">
        <v>499.25382893373626</v>
      </c>
      <c r="H10" s="320">
        <v>0.61884398861373657</v>
      </c>
    </row>
    <row r="11" spans="1:65" ht="14.1" customHeight="1" x14ac:dyDescent="0.2">
      <c r="A11" s="368" t="s">
        <v>446</v>
      </c>
      <c r="B11" s="369">
        <v>1771.3515600000005</v>
      </c>
      <c r="C11" s="742">
        <v>-4.4636943265479081</v>
      </c>
      <c r="D11" s="369">
        <v>14699.916499999998</v>
      </c>
      <c r="E11" s="370">
        <v>0.59856947350972245</v>
      </c>
      <c r="F11" s="369">
        <v>21901.48171</v>
      </c>
      <c r="G11" s="371">
        <v>0.35413232590049376</v>
      </c>
      <c r="H11" s="371">
        <v>76.229708798127334</v>
      </c>
    </row>
    <row r="12" spans="1:65" ht="14.1" customHeight="1" x14ac:dyDescent="0.2">
      <c r="A12" s="106" t="s">
        <v>427</v>
      </c>
      <c r="B12" s="116">
        <v>2443.2850600000006</v>
      </c>
      <c r="C12" s="735">
        <v>-2.4064558981530602</v>
      </c>
      <c r="D12" s="116">
        <v>19367.605379999997</v>
      </c>
      <c r="E12" s="735">
        <v>2.1064936090542545</v>
      </c>
      <c r="F12" s="116">
        <v>28730.900400000002</v>
      </c>
      <c r="G12" s="726">
        <v>1.8712225657796357</v>
      </c>
      <c r="H12" s="117">
        <v>100</v>
      </c>
    </row>
    <row r="13" spans="1:65" ht="14.1" customHeight="1" x14ac:dyDescent="0.2">
      <c r="A13" s="118" t="s">
        <v>186</v>
      </c>
      <c r="B13" s="119">
        <v>4972.6269400000001</v>
      </c>
      <c r="C13" s="119"/>
      <c r="D13" s="119">
        <v>39825.561170249966</v>
      </c>
      <c r="E13" s="119"/>
      <c r="F13" s="119">
        <v>59852.375990249973</v>
      </c>
      <c r="G13" s="120"/>
      <c r="H13" s="121"/>
    </row>
    <row r="14" spans="1:65" ht="14.1" customHeight="1" x14ac:dyDescent="0.2">
      <c r="A14" s="122" t="s">
        <v>187</v>
      </c>
      <c r="B14" s="377">
        <v>49.134694588611154</v>
      </c>
      <c r="C14" s="123"/>
      <c r="D14" s="123">
        <v>48.631092220409847</v>
      </c>
      <c r="E14" s="123"/>
      <c r="F14" s="123">
        <v>48.002940442465139</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98" priority="48" operator="between">
      <formula>0</formula>
      <formula>0.5</formula>
    </cfRule>
    <cfRule type="cellIs" dxfId="197" priority="49" operator="between">
      <formula>0</formula>
      <formula>0.49</formula>
    </cfRule>
  </conditionalFormatting>
  <conditionalFormatting sqref="B10">
    <cfRule type="cellIs" dxfId="196" priority="22" operator="equal">
      <formula>0</formula>
    </cfRule>
    <cfRule type="cellIs" dxfId="195" priority="23" operator="between">
      <formula>0</formula>
      <formula>0.5</formula>
    </cfRule>
    <cfRule type="cellIs" dxfId="194" priority="24" operator="between">
      <formula>0</formula>
      <formula>0.49</formula>
    </cfRule>
  </conditionalFormatting>
  <conditionalFormatting sqref="B7:C7 E7">
    <cfRule type="cellIs" dxfId="193" priority="39" operator="equal">
      <formula>0</formula>
    </cfRule>
  </conditionalFormatting>
  <conditionalFormatting sqref="C6">
    <cfRule type="cellIs" dxfId="192" priority="11" operator="between">
      <formula>-0.05</formula>
      <formula>0</formula>
    </cfRule>
    <cfRule type="cellIs" dxfId="191" priority="12" operator="between">
      <formula>0</formula>
      <formula>0.5</formula>
    </cfRule>
  </conditionalFormatting>
  <conditionalFormatting sqref="C11">
    <cfRule type="cellIs" dxfId="190" priority="1" operator="equal">
      <formula>0</formula>
    </cfRule>
    <cfRule type="cellIs" dxfId="189" priority="2" operator="between">
      <formula>0</formula>
      <formula>0.5</formula>
    </cfRule>
  </conditionalFormatting>
  <conditionalFormatting sqref="C12">
    <cfRule type="cellIs" dxfId="188" priority="4" operator="between">
      <formula>-0.1</formula>
      <formula>0.0999999999</formula>
    </cfRule>
  </conditionalFormatting>
  <conditionalFormatting sqref="D7">
    <cfRule type="cellIs" dxfId="187" priority="7" operator="between">
      <formula>0</formula>
      <formula>0.5</formula>
    </cfRule>
    <cfRule type="cellIs" dxfId="186" priority="8" operator="between">
      <formula>0</formula>
      <formula>0.49</formula>
    </cfRule>
  </conditionalFormatting>
  <conditionalFormatting sqref="D10">
    <cfRule type="cellIs" dxfId="185" priority="17" operator="equal">
      <formula>0</formula>
    </cfRule>
    <cfRule type="cellIs" dxfId="184" priority="18" operator="between">
      <formula>0</formula>
      <formula>0.5</formula>
    </cfRule>
    <cfRule type="cellIs" dxfId="183" priority="19" operator="between">
      <formula>0</formula>
      <formula>0.49</formula>
    </cfRule>
  </conditionalFormatting>
  <conditionalFormatting sqref="E11">
    <cfRule type="cellIs" dxfId="182" priority="25" operator="between">
      <formula>-0.04999999</formula>
      <formula>-0.00000001</formula>
    </cfRule>
  </conditionalFormatting>
  <conditionalFormatting sqref="E12">
    <cfRule type="cellIs" dxfId="181" priority="3" operator="between">
      <formula>-0.1</formula>
      <formula>0.0999999999</formula>
    </cfRule>
  </conditionalFormatting>
  <conditionalFormatting sqref="F7">
    <cfRule type="cellIs" dxfId="180" priority="44" operator="between">
      <formula>0</formula>
      <formula>0.5</formula>
    </cfRule>
    <cfRule type="cellIs" dxfId="179" priority="45" operator="between">
      <formula>0</formula>
      <formula>0.49</formula>
    </cfRule>
  </conditionalFormatting>
  <conditionalFormatting sqref="G12">
    <cfRule type="cellIs" dxfId="178" priority="5" operator="between">
      <formula>-0.5</formula>
      <formula>0.5</formula>
    </cfRule>
    <cfRule type="cellIs" dxfId="177" priority="6" operator="between">
      <formula>0</formula>
      <formula>0.49</formula>
    </cfRule>
  </conditionalFormatting>
  <conditionalFormatting sqref="H7">
    <cfRule type="cellIs" dxfId="176" priority="42" operator="between">
      <formula>0</formula>
      <formula>0.5</formula>
    </cfRule>
    <cfRule type="cellIs" dxfId="175"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4" t="s">
        <v>26</v>
      </c>
      <c r="B1" s="794"/>
      <c r="C1" s="794"/>
      <c r="D1" s="794"/>
      <c r="E1" s="794"/>
      <c r="F1" s="126"/>
      <c r="G1" s="126"/>
      <c r="H1" s="126"/>
      <c r="I1" s="126"/>
      <c r="J1" s="126"/>
      <c r="K1" s="126"/>
      <c r="L1" s="126"/>
      <c r="M1" s="126"/>
      <c r="N1" s="126"/>
    </row>
    <row r="2" spans="1:14" x14ac:dyDescent="0.2">
      <c r="A2" s="794"/>
      <c r="B2" s="795"/>
      <c r="C2" s="795"/>
      <c r="D2" s="795"/>
      <c r="E2" s="795"/>
      <c r="F2" s="126"/>
      <c r="G2" s="126"/>
      <c r="H2" s="126"/>
      <c r="I2" s="126"/>
      <c r="J2" s="126"/>
      <c r="K2" s="126"/>
      <c r="L2" s="126"/>
      <c r="M2" s="127" t="s">
        <v>151</v>
      </c>
      <c r="N2" s="126"/>
    </row>
    <row r="3" spans="1:14" x14ac:dyDescent="0.2">
      <c r="A3" s="518"/>
      <c r="B3" s="145">
        <v>2024</v>
      </c>
      <c r="C3" s="145" t="s">
        <v>505</v>
      </c>
      <c r="D3" s="145" t="s">
        <v>505</v>
      </c>
      <c r="E3" s="145" t="s">
        <v>505</v>
      </c>
      <c r="F3" s="145">
        <v>2025</v>
      </c>
      <c r="G3" s="145" t="s">
        <v>505</v>
      </c>
      <c r="H3" s="145" t="s">
        <v>505</v>
      </c>
      <c r="I3" s="145" t="s">
        <v>505</v>
      </c>
      <c r="J3" s="145" t="s">
        <v>505</v>
      </c>
      <c r="K3" s="145" t="s">
        <v>505</v>
      </c>
      <c r="L3" s="145" t="s">
        <v>505</v>
      </c>
      <c r="M3" s="145" t="s">
        <v>505</v>
      </c>
    </row>
    <row r="4" spans="1:14" x14ac:dyDescent="0.2">
      <c r="A4" s="128"/>
      <c r="B4" s="467">
        <v>45565</v>
      </c>
      <c r="C4" s="467">
        <v>45596</v>
      </c>
      <c r="D4" s="467">
        <v>45626</v>
      </c>
      <c r="E4" s="467">
        <v>45657</v>
      </c>
      <c r="F4" s="467">
        <v>45688</v>
      </c>
      <c r="G4" s="467">
        <v>45716</v>
      </c>
      <c r="H4" s="467">
        <v>45747</v>
      </c>
      <c r="I4" s="467">
        <v>45777</v>
      </c>
      <c r="J4" s="467">
        <v>45808</v>
      </c>
      <c r="K4" s="467">
        <v>45838</v>
      </c>
      <c r="L4" s="467">
        <v>45869</v>
      </c>
      <c r="M4" s="467">
        <v>45900</v>
      </c>
    </row>
    <row r="5" spans="1:14" x14ac:dyDescent="0.2">
      <c r="A5" s="129" t="s">
        <v>188</v>
      </c>
      <c r="B5" s="130">
        <v>19.771770000000011</v>
      </c>
      <c r="C5" s="130">
        <v>20.340309999999999</v>
      </c>
      <c r="D5" s="130">
        <v>13.958130000000025</v>
      </c>
      <c r="E5" s="130">
        <v>17.186330000000002</v>
      </c>
      <c r="F5" s="130">
        <v>22.107260000000004</v>
      </c>
      <c r="G5" s="130">
        <v>16.986289999999983</v>
      </c>
      <c r="H5" s="130">
        <v>17.747380000000039</v>
      </c>
      <c r="I5" s="130">
        <v>18.58318000000002</v>
      </c>
      <c r="J5" s="130">
        <v>16.930430000000012</v>
      </c>
      <c r="K5" s="130">
        <v>17.901610000000005</v>
      </c>
      <c r="L5" s="130">
        <v>17.428380000000001</v>
      </c>
      <c r="M5" s="130">
        <v>17.151199999999999</v>
      </c>
    </row>
    <row r="6" spans="1:14" x14ac:dyDescent="0.2">
      <c r="A6" s="131" t="s">
        <v>429</v>
      </c>
      <c r="B6" s="132">
        <v>141.24863999999994</v>
      </c>
      <c r="C6" s="132">
        <v>124.16540999999992</v>
      </c>
      <c r="D6" s="132">
        <v>118.49050000000004</v>
      </c>
      <c r="E6" s="132">
        <v>197.78680000000011</v>
      </c>
      <c r="F6" s="132">
        <v>140.79119999999998</v>
      </c>
      <c r="G6" s="132">
        <v>105.08100999999996</v>
      </c>
      <c r="H6" s="132">
        <v>112.51861999999994</v>
      </c>
      <c r="I6" s="132">
        <v>115.93996999999992</v>
      </c>
      <c r="J6" s="132">
        <v>124.60593999999998</v>
      </c>
      <c r="K6" s="132">
        <v>130.96827000000008</v>
      </c>
      <c r="L6" s="132">
        <v>138.65196000000003</v>
      </c>
      <c r="M6" s="132">
        <v>131.93382999999992</v>
      </c>
    </row>
    <row r="7" spans="1:14" ht="15.75" customHeight="1" x14ac:dyDescent="0.2">
      <c r="A7" s="129"/>
      <c r="B7" s="130"/>
      <c r="C7" s="130"/>
      <c r="D7" s="130"/>
      <c r="E7" s="130"/>
      <c r="F7" s="130"/>
      <c r="G7" s="130"/>
      <c r="H7" s="130"/>
      <c r="I7" s="130"/>
      <c r="J7" s="130"/>
      <c r="K7" s="130"/>
      <c r="L7" s="796" t="s">
        <v>220</v>
      </c>
      <c r="M7" s="796"/>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0.23957193839861199</v>
      </c>
      <c r="D4" s="558">
        <v>1.6143988430968532</v>
      </c>
    </row>
    <row r="5" spans="1:4" x14ac:dyDescent="0.2">
      <c r="A5" s="539" t="s">
        <v>127</v>
      </c>
      <c r="B5" s="558">
        <v>-0.17442860894031254</v>
      </c>
      <c r="C5" s="558">
        <v>0.69565001470689469</v>
      </c>
      <c r="D5" s="558">
        <v>1.414260199769203</v>
      </c>
    </row>
    <row r="6" spans="1:4" x14ac:dyDescent="0.2">
      <c r="A6" s="539" t="s">
        <v>128</v>
      </c>
      <c r="B6" s="558">
        <v>0.92377587420843432</v>
      </c>
      <c r="C6" s="558">
        <v>-0.24774734834401335</v>
      </c>
      <c r="D6" s="558">
        <v>1.6887816831652775</v>
      </c>
    </row>
    <row r="7" spans="1:4" x14ac:dyDescent="0.2">
      <c r="A7" s="539" t="s">
        <v>129</v>
      </c>
      <c r="B7" s="558">
        <v>-0.6398027974086411</v>
      </c>
      <c r="C7" s="558">
        <v>0.94362689689820423</v>
      </c>
      <c r="D7" s="558">
        <v>1.1529931714920718</v>
      </c>
    </row>
    <row r="8" spans="1:4" x14ac:dyDescent="0.2">
      <c r="A8" s="539" t="s">
        <v>130</v>
      </c>
      <c r="B8" s="558">
        <v>-1.1938379277701996</v>
      </c>
      <c r="C8" s="558">
        <v>1.3375224944244322</v>
      </c>
      <c r="D8" s="558">
        <v>0.85254911754251417</v>
      </c>
    </row>
    <row r="9" spans="1:4" x14ac:dyDescent="0.2">
      <c r="A9" s="539" t="s">
        <v>131</v>
      </c>
      <c r="B9" s="558">
        <v>-1.0259154362552594</v>
      </c>
      <c r="C9" s="558">
        <v>0.7292920888407074</v>
      </c>
      <c r="D9" s="560">
        <v>2.0107586395829387</v>
      </c>
    </row>
    <row r="10" spans="1:4" x14ac:dyDescent="0.2">
      <c r="A10" s="539" t="s">
        <v>132</v>
      </c>
      <c r="B10" s="558">
        <v>-0.55058754117396635</v>
      </c>
      <c r="C10" s="558">
        <v>0.73253646949099305</v>
      </c>
      <c r="D10" s="558">
        <v>2.6430272579473875</v>
      </c>
    </row>
    <row r="11" spans="1:4" x14ac:dyDescent="0.2">
      <c r="A11" s="539" t="s">
        <v>133</v>
      </c>
      <c r="B11" s="558">
        <v>-0.9257056648933385</v>
      </c>
      <c r="C11" s="558">
        <v>1.6247910052535561</v>
      </c>
      <c r="D11" s="558">
        <v>1.8712225657796357</v>
      </c>
    </row>
    <row r="12" spans="1:4" x14ac:dyDescent="0.2">
      <c r="A12" s="539" t="s">
        <v>134</v>
      </c>
      <c r="B12" s="558">
        <v>-0.84062317137970621</v>
      </c>
      <c r="C12" s="558">
        <v>1.9193913340165167</v>
      </c>
      <c r="D12" s="558" t="s">
        <v>505</v>
      </c>
    </row>
    <row r="13" spans="1:4" x14ac:dyDescent="0.2">
      <c r="A13" s="539" t="s">
        <v>135</v>
      </c>
      <c r="B13" s="558">
        <v>-0.20866131985976027</v>
      </c>
      <c r="C13" s="558">
        <v>1.9205584923511931</v>
      </c>
      <c r="D13" s="558" t="s">
        <v>505</v>
      </c>
    </row>
    <row r="14" spans="1:4" x14ac:dyDescent="0.2">
      <c r="A14" s="539" t="s">
        <v>136</v>
      </c>
      <c r="B14" s="558">
        <v>0.2931428980516449</v>
      </c>
      <c r="C14" s="558">
        <v>1.6496373812560141</v>
      </c>
      <c r="D14" s="560" t="s">
        <v>505</v>
      </c>
    </row>
    <row r="15" spans="1:4" x14ac:dyDescent="0.2">
      <c r="A15" s="540" t="s">
        <v>137</v>
      </c>
      <c r="B15" s="445">
        <v>-1.0343127624332922</v>
      </c>
      <c r="C15" s="445">
        <v>2.5277017084402553</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2" t="s">
        <v>33</v>
      </c>
      <c r="B1" s="792"/>
      <c r="C1" s="792"/>
      <c r="D1" s="106"/>
      <c r="E1" s="106"/>
      <c r="F1" s="106"/>
      <c r="G1" s="106"/>
    </row>
    <row r="2" spans="1:13" ht="14.1" customHeight="1" x14ac:dyDescent="0.2">
      <c r="A2" s="793"/>
      <c r="B2" s="793"/>
      <c r="C2" s="793"/>
      <c r="D2" s="109"/>
      <c r="E2" s="109"/>
      <c r="F2" s="109"/>
      <c r="G2" s="79" t="s">
        <v>151</v>
      </c>
    </row>
    <row r="3" spans="1:13" ht="14.1" customHeight="1" x14ac:dyDescent="0.2">
      <c r="A3" s="134"/>
      <c r="B3" s="797">
        <f>INDICE!A3</f>
        <v>45900</v>
      </c>
      <c r="C3" s="798"/>
      <c r="D3" s="798" t="s">
        <v>115</v>
      </c>
      <c r="E3" s="798"/>
      <c r="F3" s="798" t="s">
        <v>116</v>
      </c>
      <c r="G3" s="798"/>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644.60124999999891</v>
      </c>
      <c r="C5" s="115">
        <v>27.332249999999995</v>
      </c>
      <c r="D5" s="112">
        <v>4485.9055299999991</v>
      </c>
      <c r="E5" s="112">
        <v>181.78334999999998</v>
      </c>
      <c r="F5" s="112">
        <v>6551.4535500000038</v>
      </c>
      <c r="G5" s="112">
        <v>277.96513999999996</v>
      </c>
      <c r="L5" s="137"/>
      <c r="M5" s="137"/>
    </row>
    <row r="6" spans="1:13" ht="14.1" customHeight="1" x14ac:dyDescent="0.2">
      <c r="A6" s="107" t="s">
        <v>192</v>
      </c>
      <c r="B6" s="112">
        <v>1403.3072199999995</v>
      </c>
      <c r="C6" s="112">
        <v>368.04433999999998</v>
      </c>
      <c r="D6" s="112">
        <v>11294.233959999998</v>
      </c>
      <c r="E6" s="112">
        <v>3405.6825400000012</v>
      </c>
      <c r="F6" s="112">
        <v>16801.367440000002</v>
      </c>
      <c r="G6" s="112">
        <v>5100.1142700000019</v>
      </c>
      <c r="L6" s="137"/>
      <c r="M6" s="137"/>
    </row>
    <row r="7" spans="1:13" ht="14.1" customHeight="1" x14ac:dyDescent="0.2">
      <c r="A7" s="118" t="s">
        <v>186</v>
      </c>
      <c r="B7" s="119">
        <v>2047.9084699999985</v>
      </c>
      <c r="C7" s="119">
        <v>395.37658999999996</v>
      </c>
      <c r="D7" s="119">
        <v>15780.139489999998</v>
      </c>
      <c r="E7" s="119">
        <v>3587.4658900000013</v>
      </c>
      <c r="F7" s="119">
        <v>23352.820990000007</v>
      </c>
      <c r="G7" s="119">
        <v>5378.0794100000021</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4">
        <f>INDICE!A3</f>
        <v>45900</v>
      </c>
      <c r="C3" s="784"/>
      <c r="D3" s="784">
        <f>INDICE!C3</f>
        <v>0</v>
      </c>
      <c r="E3" s="784"/>
      <c r="F3" s="91"/>
      <c r="G3" s="785" t="s">
        <v>116</v>
      </c>
      <c r="H3" s="785"/>
      <c r="I3" s="785"/>
      <c r="J3" s="785"/>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99.81362</v>
      </c>
      <c r="C5" s="94">
        <f>'GNA CCAA'!C5</f>
        <v>4.6751599999999982</v>
      </c>
      <c r="D5" s="94">
        <f>'GO CCAA'!B5</f>
        <v>291.72782000000001</v>
      </c>
      <c r="E5" s="339">
        <f>SUM(B5:D5)</f>
        <v>396.21659999999997</v>
      </c>
      <c r="F5" s="94"/>
      <c r="G5" s="94">
        <f>'GNA CCAA'!F5</f>
        <v>997.23208999999895</v>
      </c>
      <c r="H5" s="94">
        <f>'GNA CCAA'!G5</f>
        <v>41.917660000000005</v>
      </c>
      <c r="I5" s="94">
        <f>'GO CCAA'!G5</f>
        <v>3511.1359499999971</v>
      </c>
      <c r="J5" s="339">
        <f>SUM(G5:I5)</f>
        <v>4550.2856999999958</v>
      </c>
    </row>
    <row r="6" spans="1:13" x14ac:dyDescent="0.2">
      <c r="A6" s="364" t="s">
        <v>154</v>
      </c>
      <c r="B6" s="96">
        <f>'GNA CCAA'!B6</f>
        <v>19.284260000000007</v>
      </c>
      <c r="C6" s="96">
        <f>'GNA CCAA'!C6</f>
        <v>0.94499000000000011</v>
      </c>
      <c r="D6" s="96">
        <f>'GO CCAA'!B6</f>
        <v>65.429780000000008</v>
      </c>
      <c r="E6" s="341">
        <f>SUM(B6:D6)</f>
        <v>85.659030000000016</v>
      </c>
      <c r="F6" s="96"/>
      <c r="G6" s="96">
        <f>'GNA CCAA'!F6</f>
        <v>183.28900000000016</v>
      </c>
      <c r="H6" s="96">
        <f>'GNA CCAA'!G6</f>
        <v>7.7479400000000034</v>
      </c>
      <c r="I6" s="96">
        <f>'GO CCAA'!G6</f>
        <v>840.55933999999866</v>
      </c>
      <c r="J6" s="341">
        <f t="shared" ref="J6:J24" si="0">SUM(G6:I6)</f>
        <v>1031.5962799999988</v>
      </c>
    </row>
    <row r="7" spans="1:13" x14ac:dyDescent="0.2">
      <c r="A7" s="364" t="s">
        <v>155</v>
      </c>
      <c r="B7" s="96">
        <f>'GNA CCAA'!B7</f>
        <v>12.767770000000001</v>
      </c>
      <c r="C7" s="96">
        <f>'GNA CCAA'!C7</f>
        <v>0.78391999999999995</v>
      </c>
      <c r="D7" s="96">
        <f>'GO CCAA'!B7</f>
        <v>36.317049999999995</v>
      </c>
      <c r="E7" s="341">
        <f t="shared" ref="E7:E24" si="1">SUM(B7:D7)</f>
        <v>49.868739999999995</v>
      </c>
      <c r="F7" s="96"/>
      <c r="G7" s="96">
        <f>'GNA CCAA'!F7</f>
        <v>113.19336999999994</v>
      </c>
      <c r="H7" s="96">
        <f>'GNA CCAA'!G7</f>
        <v>6.7081000000000008</v>
      </c>
      <c r="I7" s="96">
        <f>'GO CCAA'!G7</f>
        <v>402.90964999999994</v>
      </c>
      <c r="J7" s="341">
        <f t="shared" si="0"/>
        <v>522.81111999999985</v>
      </c>
    </row>
    <row r="8" spans="1:13" x14ac:dyDescent="0.2">
      <c r="A8" s="364" t="s">
        <v>156</v>
      </c>
      <c r="B8" s="96">
        <f>'GNA CCAA'!B8</f>
        <v>31.813140000000001</v>
      </c>
      <c r="C8" s="96">
        <f>'GNA CCAA'!C8</f>
        <v>1.35653</v>
      </c>
      <c r="D8" s="96">
        <f>'GO CCAA'!B8</f>
        <v>32.624900000000004</v>
      </c>
      <c r="E8" s="341">
        <f t="shared" si="1"/>
        <v>65.794570000000007</v>
      </c>
      <c r="F8" s="96"/>
      <c r="G8" s="96">
        <f>'GNA CCAA'!F8</f>
        <v>265.37300000000005</v>
      </c>
      <c r="H8" s="96">
        <f>'GNA CCAA'!G8</f>
        <v>12.123730000000002</v>
      </c>
      <c r="I8" s="96">
        <f>'GO CCAA'!G8</f>
        <v>335.81717999999984</v>
      </c>
      <c r="J8" s="341">
        <f t="shared" si="0"/>
        <v>613.31390999999985</v>
      </c>
    </row>
    <row r="9" spans="1:13" x14ac:dyDescent="0.2">
      <c r="A9" s="364" t="s">
        <v>157</v>
      </c>
      <c r="B9" s="96">
        <f>'GNA CCAA'!B9</f>
        <v>38.104990000000001</v>
      </c>
      <c r="C9" s="96">
        <f>'GNA CCAA'!C9</f>
        <v>8.2960900000000013</v>
      </c>
      <c r="D9" s="96">
        <f>'GO CCAA'!B9</f>
        <v>51.240099999999998</v>
      </c>
      <c r="E9" s="341">
        <f t="shared" si="1"/>
        <v>97.641179999999991</v>
      </c>
      <c r="F9" s="96"/>
      <c r="G9" s="96">
        <f>'GNA CCAA'!F9</f>
        <v>449.6768100000001</v>
      </c>
      <c r="H9" s="96">
        <f>'GNA CCAA'!G9</f>
        <v>102.76767999999991</v>
      </c>
      <c r="I9" s="96">
        <f>'GO CCAA'!G9</f>
        <v>646.40475000000004</v>
      </c>
      <c r="J9" s="341">
        <f t="shared" si="0"/>
        <v>1198.84924</v>
      </c>
    </row>
    <row r="10" spans="1:13" x14ac:dyDescent="0.2">
      <c r="A10" s="364" t="s">
        <v>158</v>
      </c>
      <c r="B10" s="96">
        <f>'GNA CCAA'!B10</f>
        <v>11.173400000000001</v>
      </c>
      <c r="C10" s="96">
        <f>'GNA CCAA'!C10</f>
        <v>0.45339999999999997</v>
      </c>
      <c r="D10" s="96">
        <f>'GO CCAA'!B10</f>
        <v>28.121369999999995</v>
      </c>
      <c r="E10" s="341">
        <f t="shared" si="1"/>
        <v>39.748169999999995</v>
      </c>
      <c r="F10" s="96"/>
      <c r="G10" s="96">
        <f>'GNA CCAA'!F10</f>
        <v>89.649990000000003</v>
      </c>
      <c r="H10" s="96">
        <f>'GNA CCAA'!G10</f>
        <v>3.7571299999999987</v>
      </c>
      <c r="I10" s="96">
        <f>'GO CCAA'!G10</f>
        <v>295.50416999999999</v>
      </c>
      <c r="J10" s="341">
        <f t="shared" si="0"/>
        <v>388.91129000000001</v>
      </c>
    </row>
    <row r="11" spans="1:13" x14ac:dyDescent="0.2">
      <c r="A11" s="364" t="s">
        <v>159</v>
      </c>
      <c r="B11" s="96">
        <f>'GNA CCAA'!B11</f>
        <v>44.052829999999993</v>
      </c>
      <c r="C11" s="96">
        <f>'GNA CCAA'!C11</f>
        <v>3.0162800000000001</v>
      </c>
      <c r="D11" s="96">
        <f>'GO CCAA'!B11</f>
        <v>151.04419999999999</v>
      </c>
      <c r="E11" s="341">
        <f t="shared" si="1"/>
        <v>198.11330999999998</v>
      </c>
      <c r="F11" s="96"/>
      <c r="G11" s="96">
        <f>'GNA CCAA'!F11</f>
        <v>358.00769000000037</v>
      </c>
      <c r="H11" s="96">
        <f>'GNA CCAA'!G11</f>
        <v>18.622449999999986</v>
      </c>
      <c r="I11" s="96">
        <f>'GO CCAA'!G11</f>
        <v>1681.357760000001</v>
      </c>
      <c r="J11" s="341">
        <f t="shared" si="0"/>
        <v>2057.9879000000014</v>
      </c>
    </row>
    <row r="12" spans="1:13" x14ac:dyDescent="0.2">
      <c r="A12" s="364" t="s">
        <v>508</v>
      </c>
      <c r="B12" s="96">
        <f>'GNA CCAA'!B12</f>
        <v>28.303210000000004</v>
      </c>
      <c r="C12" s="96">
        <f>'GNA CCAA'!C12</f>
        <v>1.09419</v>
      </c>
      <c r="D12" s="96">
        <f>'GO CCAA'!B12</f>
        <v>101.31086999999998</v>
      </c>
      <c r="E12" s="341">
        <f t="shared" si="1"/>
        <v>130.70826999999997</v>
      </c>
      <c r="F12" s="96"/>
      <c r="G12" s="96">
        <f>'GNA CCAA'!F12</f>
        <v>276.93879999999967</v>
      </c>
      <c r="H12" s="96">
        <f>'GNA CCAA'!G12</f>
        <v>10.163340000000005</v>
      </c>
      <c r="I12" s="96">
        <f>'GO CCAA'!G12</f>
        <v>1281.9780399999995</v>
      </c>
      <c r="J12" s="341">
        <f t="shared" si="0"/>
        <v>1569.0801799999992</v>
      </c>
    </row>
    <row r="13" spans="1:13" x14ac:dyDescent="0.2">
      <c r="A13" s="364" t="s">
        <v>160</v>
      </c>
      <c r="B13" s="96">
        <f>'GNA CCAA'!B13</f>
        <v>107.61624999999998</v>
      </c>
      <c r="C13" s="96">
        <f>'GNA CCAA'!C13</f>
        <v>5.5935800000000002</v>
      </c>
      <c r="D13" s="96">
        <f>'GO CCAA'!B13</f>
        <v>274.05336</v>
      </c>
      <c r="E13" s="341">
        <f t="shared" si="1"/>
        <v>387.26319000000001</v>
      </c>
      <c r="F13" s="96"/>
      <c r="G13" s="96">
        <f>'GNA CCAA'!F13</f>
        <v>1143.0192399999987</v>
      </c>
      <c r="H13" s="96">
        <f>'GNA CCAA'!G13</f>
        <v>53.639650000000017</v>
      </c>
      <c r="I13" s="96">
        <f>'GO CCAA'!G13</f>
        <v>3500.9903100000033</v>
      </c>
      <c r="J13" s="341">
        <f t="shared" si="0"/>
        <v>4697.6492000000017</v>
      </c>
    </row>
    <row r="14" spans="1:13" x14ac:dyDescent="0.2">
      <c r="A14" s="364" t="s">
        <v>161</v>
      </c>
      <c r="B14" s="96">
        <f>'GNA CCAA'!B14</f>
        <v>0.53195000000000003</v>
      </c>
      <c r="C14" s="96">
        <f>'GNA CCAA'!C14</f>
        <v>8.4259999999999988E-2</v>
      </c>
      <c r="D14" s="96">
        <f>'GO CCAA'!B14</f>
        <v>0.97244000000000008</v>
      </c>
      <c r="E14" s="341">
        <f t="shared" si="1"/>
        <v>1.5886500000000001</v>
      </c>
      <c r="F14" s="96"/>
      <c r="G14" s="96">
        <f>'GNA CCAA'!F14</f>
        <v>6.0859499999999986</v>
      </c>
      <c r="H14" s="96">
        <f>'GNA CCAA'!G14</f>
        <v>0.76676</v>
      </c>
      <c r="I14" s="96">
        <f>'GO CCAA'!G14</f>
        <v>11.651149999999998</v>
      </c>
      <c r="J14" s="341">
        <f t="shared" si="0"/>
        <v>18.503859999999996</v>
      </c>
    </row>
    <row r="15" spans="1:13" x14ac:dyDescent="0.2">
      <c r="A15" s="364" t="s">
        <v>162</v>
      </c>
      <c r="B15" s="96">
        <f>'GNA CCAA'!B15</f>
        <v>75.896280000000033</v>
      </c>
      <c r="C15" s="96">
        <f>'GNA CCAA'!C15</f>
        <v>3.3495800000000004</v>
      </c>
      <c r="D15" s="96">
        <f>'GO CCAA'!B15</f>
        <v>164.77764999999997</v>
      </c>
      <c r="E15" s="341">
        <f t="shared" si="1"/>
        <v>244.02350999999999</v>
      </c>
      <c r="F15" s="96"/>
      <c r="G15" s="96">
        <f>'GNA CCAA'!F15</f>
        <v>744.67147000000045</v>
      </c>
      <c r="H15" s="96">
        <f>'GNA CCAA'!G15</f>
        <v>30.687249999999981</v>
      </c>
      <c r="I15" s="96">
        <f>'GO CCAA'!G15</f>
        <v>2007.250170000003</v>
      </c>
      <c r="J15" s="341">
        <f t="shared" si="0"/>
        <v>2782.6088900000032</v>
      </c>
      <c r="L15" s="92"/>
      <c r="M15" s="92"/>
    </row>
    <row r="16" spans="1:13" x14ac:dyDescent="0.2">
      <c r="A16" s="364" t="s">
        <v>163</v>
      </c>
      <c r="B16" s="96">
        <f>'GNA CCAA'!B16</f>
        <v>13.455859999999999</v>
      </c>
      <c r="C16" s="96">
        <f>'GNA CCAA'!C16</f>
        <v>0.48034000000000004</v>
      </c>
      <c r="D16" s="96">
        <f>'GO CCAA'!B16</f>
        <v>58.047540000000005</v>
      </c>
      <c r="E16" s="341">
        <f t="shared" si="1"/>
        <v>71.983740000000012</v>
      </c>
      <c r="F16" s="96"/>
      <c r="G16" s="96">
        <f>'GNA CCAA'!F16</f>
        <v>121.30950000000001</v>
      </c>
      <c r="H16" s="96">
        <f>'GNA CCAA'!G16</f>
        <v>3.9519500000000005</v>
      </c>
      <c r="I16" s="96">
        <f>'GO CCAA'!G16</f>
        <v>681.62652000000026</v>
      </c>
      <c r="J16" s="341">
        <f t="shared" si="0"/>
        <v>806.88797000000022</v>
      </c>
    </row>
    <row r="17" spans="1:10" x14ac:dyDescent="0.2">
      <c r="A17" s="364" t="s">
        <v>164</v>
      </c>
      <c r="B17" s="96">
        <f>'GNA CCAA'!B17</f>
        <v>35.496200000000002</v>
      </c>
      <c r="C17" s="96">
        <f>'GNA CCAA'!C17</f>
        <v>2.0600700000000001</v>
      </c>
      <c r="D17" s="96">
        <f>'GO CCAA'!B17</f>
        <v>118.84068999999998</v>
      </c>
      <c r="E17" s="341">
        <f t="shared" si="1"/>
        <v>156.39695999999998</v>
      </c>
      <c r="F17" s="96"/>
      <c r="G17" s="96">
        <f>'GNA CCAA'!F17</f>
        <v>315.63328000000047</v>
      </c>
      <c r="H17" s="96">
        <f>'GNA CCAA'!G17</f>
        <v>16.497610000000023</v>
      </c>
      <c r="I17" s="96">
        <f>'GO CCAA'!G17</f>
        <v>1339.743040000001</v>
      </c>
      <c r="J17" s="341">
        <f t="shared" si="0"/>
        <v>1671.8739300000016</v>
      </c>
    </row>
    <row r="18" spans="1:10" x14ac:dyDescent="0.2">
      <c r="A18" s="364" t="s">
        <v>165</v>
      </c>
      <c r="B18" s="96">
        <f>'GNA CCAA'!B18</f>
        <v>3.56602</v>
      </c>
      <c r="C18" s="96">
        <f>'GNA CCAA'!C18</f>
        <v>0.16233</v>
      </c>
      <c r="D18" s="96">
        <f>'GO CCAA'!B18</f>
        <v>12.365399999999999</v>
      </c>
      <c r="E18" s="341">
        <f t="shared" si="1"/>
        <v>16.09375</v>
      </c>
      <c r="F18" s="96"/>
      <c r="G18" s="96">
        <f>'GNA CCAA'!F18</f>
        <v>34.705990000000014</v>
      </c>
      <c r="H18" s="96">
        <f>'GNA CCAA'!G18</f>
        <v>1.37866</v>
      </c>
      <c r="I18" s="96">
        <f>'GO CCAA'!G18</f>
        <v>155.32269999999994</v>
      </c>
      <c r="J18" s="341">
        <f t="shared" si="0"/>
        <v>191.40734999999995</v>
      </c>
    </row>
    <row r="19" spans="1:10" x14ac:dyDescent="0.2">
      <c r="A19" s="364" t="s">
        <v>166</v>
      </c>
      <c r="B19" s="96">
        <f>'GNA CCAA'!B19</f>
        <v>63.968240000000016</v>
      </c>
      <c r="C19" s="96">
        <f>'GNA CCAA'!C19</f>
        <v>2.4067500000000002</v>
      </c>
      <c r="D19" s="96">
        <f>'GO CCAA'!B19</f>
        <v>127.85798</v>
      </c>
      <c r="E19" s="341">
        <f t="shared" si="1"/>
        <v>194.23297000000002</v>
      </c>
      <c r="F19" s="96"/>
      <c r="G19" s="96">
        <f>'GNA CCAA'!F19</f>
        <v>850.79169000000024</v>
      </c>
      <c r="H19" s="96">
        <f>'GNA CCAA'!G19</f>
        <v>32.064809999999994</v>
      </c>
      <c r="I19" s="96">
        <f>'GO CCAA'!G19</f>
        <v>1736.5362900000005</v>
      </c>
      <c r="J19" s="341">
        <f t="shared" si="0"/>
        <v>2619.3927900000008</v>
      </c>
    </row>
    <row r="20" spans="1:10" x14ac:dyDescent="0.2">
      <c r="A20" s="364" t="s">
        <v>167</v>
      </c>
      <c r="B20" s="96">
        <f>'GNA CCAA'!B20</f>
        <v>0.61797000000000002</v>
      </c>
      <c r="C20" s="487">
        <f>'GNA CCAA'!C20</f>
        <v>0</v>
      </c>
      <c r="D20" s="96">
        <f>'GO CCAA'!B20</f>
        <v>1.2297700000000003</v>
      </c>
      <c r="E20" s="341">
        <f t="shared" si="1"/>
        <v>1.8477400000000004</v>
      </c>
      <c r="F20" s="96"/>
      <c r="G20" s="96">
        <f>'GNA CCAA'!F20</f>
        <v>6.8921500000000009</v>
      </c>
      <c r="H20" s="487">
        <f>'GNA CCAA'!G20</f>
        <v>0</v>
      </c>
      <c r="I20" s="96">
        <f>'GO CCAA'!G20</f>
        <v>12.710689999999996</v>
      </c>
      <c r="J20" s="341">
        <f t="shared" si="0"/>
        <v>19.602839999999997</v>
      </c>
    </row>
    <row r="21" spans="1:10" x14ac:dyDescent="0.2">
      <c r="A21" s="364" t="s">
        <v>168</v>
      </c>
      <c r="B21" s="96">
        <f>'GNA CCAA'!B21</f>
        <v>17.815930000000002</v>
      </c>
      <c r="C21" s="96">
        <f>'GNA CCAA'!C21</f>
        <v>0.76046999999999998</v>
      </c>
      <c r="D21" s="96">
        <f>'GO CCAA'!B21</f>
        <v>73.974149999999995</v>
      </c>
      <c r="E21" s="341">
        <f t="shared" si="1"/>
        <v>92.550550000000001</v>
      </c>
      <c r="F21" s="96"/>
      <c r="G21" s="96">
        <f>'GNA CCAA'!F21</f>
        <v>178.00988000000021</v>
      </c>
      <c r="H21" s="96">
        <f>'GNA CCAA'!G21</f>
        <v>7.820940000000002</v>
      </c>
      <c r="I21" s="96">
        <f>'GO CCAA'!G21</f>
        <v>926.57981999999981</v>
      </c>
      <c r="J21" s="341">
        <f t="shared" si="0"/>
        <v>1112.4106400000001</v>
      </c>
    </row>
    <row r="22" spans="1:10" x14ac:dyDescent="0.2">
      <c r="A22" s="364" t="s">
        <v>169</v>
      </c>
      <c r="B22" s="96">
        <f>'GNA CCAA'!B22</f>
        <v>8.9356700000000018</v>
      </c>
      <c r="C22" s="96">
        <f>'GNA CCAA'!C22</f>
        <v>0.38677</v>
      </c>
      <c r="D22" s="96">
        <f>'GO CCAA'!B22</f>
        <v>47.012390000000003</v>
      </c>
      <c r="E22" s="341">
        <f t="shared" si="1"/>
        <v>56.334830000000004</v>
      </c>
      <c r="F22" s="96"/>
      <c r="G22" s="96">
        <f>'GNA CCAA'!F22</f>
        <v>91.175399999999996</v>
      </c>
      <c r="H22" s="96">
        <f>'GNA CCAA'!G22</f>
        <v>3.3507800000000012</v>
      </c>
      <c r="I22" s="96">
        <f>'GO CCAA'!G22</f>
        <v>671.5362699999996</v>
      </c>
      <c r="J22" s="341">
        <f t="shared" si="0"/>
        <v>766.06244999999956</v>
      </c>
    </row>
    <row r="23" spans="1:10" x14ac:dyDescent="0.2">
      <c r="A23" s="365" t="s">
        <v>170</v>
      </c>
      <c r="B23" s="96">
        <f>'GNA CCAA'!B23</f>
        <v>21.086389999999991</v>
      </c>
      <c r="C23" s="96">
        <f>'GNA CCAA'!C23</f>
        <v>1.72881</v>
      </c>
      <c r="D23" s="96">
        <f>'GO CCAA'!B23</f>
        <v>114.47777000000001</v>
      </c>
      <c r="E23" s="341">
        <f t="shared" si="1"/>
        <v>137.29297</v>
      </c>
      <c r="F23" s="96"/>
      <c r="G23" s="96">
        <f>'GNA CCAA'!F23</f>
        <v>236.50310000000016</v>
      </c>
      <c r="H23" s="96">
        <f>'GNA CCAA'!G23</f>
        <v>13.239700000000008</v>
      </c>
      <c r="I23" s="96">
        <f>'GO CCAA'!G23</f>
        <v>1684.0684600000016</v>
      </c>
      <c r="J23" s="341">
        <f t="shared" si="0"/>
        <v>1933.8112600000018</v>
      </c>
    </row>
    <row r="24" spans="1:10" x14ac:dyDescent="0.2">
      <c r="A24" s="366" t="s">
        <v>426</v>
      </c>
      <c r="B24" s="100">
        <f>'GNA CCAA'!B24</f>
        <v>634.29998000000091</v>
      </c>
      <c r="C24" s="100">
        <f>'GNA CCAA'!C24</f>
        <v>37.633519999999997</v>
      </c>
      <c r="D24" s="100">
        <f>'GO CCAA'!B24</f>
        <v>1751.4252299999994</v>
      </c>
      <c r="E24" s="100">
        <f t="shared" si="1"/>
        <v>2423.3587300000004</v>
      </c>
      <c r="F24" s="100"/>
      <c r="G24" s="100">
        <f>'GNA CCAA'!F24</f>
        <v>6462.1583999999875</v>
      </c>
      <c r="H24" s="367">
        <f>'GNA CCAA'!G24</f>
        <v>367.20613999999961</v>
      </c>
      <c r="I24" s="100">
        <f>'GO CCAA'!G24</f>
        <v>21723.682259999983</v>
      </c>
      <c r="J24" s="100">
        <f t="shared" si="0"/>
        <v>28553.046799999971</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1"/>
      <c r="F28" s="791"/>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74" priority="5" operator="between">
      <formula>0</formula>
      <formula>0.5</formula>
    </cfRule>
    <cfRule type="cellIs" dxfId="173" priority="6" operator="between">
      <formula>0</formula>
      <formula>0.49</formula>
    </cfRule>
  </conditionalFormatting>
  <conditionalFormatting sqref="E6:E23">
    <cfRule type="cellIs" dxfId="172" priority="3" operator="between">
      <formula>0</formula>
      <formula>0.5</formula>
    </cfRule>
    <cfRule type="cellIs" dxfId="171" priority="4" operator="between">
      <formula>0</formula>
      <formula>0.49</formula>
    </cfRule>
  </conditionalFormatting>
  <conditionalFormatting sqref="J6:J23">
    <cfRule type="cellIs" dxfId="170" priority="1" operator="between">
      <formula>0</formula>
      <formula>0.5</formula>
    </cfRule>
    <cfRule type="cellIs" dxfId="169"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80">
        <f>INDICE!A3</f>
        <v>45900</v>
      </c>
      <c r="C3" s="781"/>
      <c r="D3" s="781" t="s">
        <v>115</v>
      </c>
      <c r="E3" s="781"/>
      <c r="F3" s="781" t="s">
        <v>116</v>
      </c>
      <c r="G3" s="781"/>
      <c r="H3" s="78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758.00862000000018</v>
      </c>
      <c r="C5" s="86">
        <v>4.3960253166572025</v>
      </c>
      <c r="D5" s="85">
        <v>5123.8507700000009</v>
      </c>
      <c r="E5" s="86">
        <v>4.8231497367654352</v>
      </c>
      <c r="F5" s="85">
        <v>7625.0834799999984</v>
      </c>
      <c r="G5" s="86">
        <v>6.186563675062426</v>
      </c>
      <c r="H5" s="380">
        <v>99.9989563501872</v>
      </c>
    </row>
    <row r="6" spans="1:65" x14ac:dyDescent="0.2">
      <c r="A6" s="84" t="s">
        <v>141</v>
      </c>
      <c r="B6" s="341">
        <v>3.4400000000000003E-3</v>
      </c>
      <c r="C6" s="344">
        <v>473.33333333333343</v>
      </c>
      <c r="D6" s="96">
        <v>5.2419999999999994E-2</v>
      </c>
      <c r="E6" s="344">
        <v>-26.675059448873974</v>
      </c>
      <c r="F6" s="96">
        <v>7.9579999999999984E-2</v>
      </c>
      <c r="G6" s="344">
        <v>-17.490927941938835</v>
      </c>
      <c r="H6" s="474">
        <v>1.0436498127818397E-3</v>
      </c>
    </row>
    <row r="7" spans="1:65" x14ac:dyDescent="0.2">
      <c r="A7" s="60" t="s">
        <v>114</v>
      </c>
      <c r="B7" s="61">
        <v>758.01206000000013</v>
      </c>
      <c r="C7" s="87">
        <v>4.3964128200390924</v>
      </c>
      <c r="D7" s="61">
        <v>5123.90319</v>
      </c>
      <c r="E7" s="87">
        <v>4.8226890714218369</v>
      </c>
      <c r="F7" s="61">
        <v>7625.1630599999989</v>
      </c>
      <c r="G7" s="87">
        <v>6.1862456531431169</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68" priority="7" operator="between">
      <formula>0</formula>
      <formula>0.5</formula>
    </cfRule>
    <cfRule type="cellIs" dxfId="167" priority="8" operator="between">
      <formula>0</formula>
      <formula>0.49</formula>
    </cfRule>
  </conditionalFormatting>
  <conditionalFormatting sqref="D6">
    <cfRule type="cellIs" dxfId="166" priority="5" operator="between">
      <formula>0</formula>
      <formula>0.5</formula>
    </cfRule>
    <cfRule type="cellIs" dxfId="165" priority="6" operator="between">
      <formula>0</formula>
      <formula>0.49</formula>
    </cfRule>
  </conditionalFormatting>
  <conditionalFormatting sqref="F6">
    <cfRule type="cellIs" dxfId="164" priority="3" operator="between">
      <formula>0</formula>
      <formula>0.5</formula>
    </cfRule>
    <cfRule type="cellIs" dxfId="163" priority="4" operator="between">
      <formula>0</formula>
      <formula>0.49</formula>
    </cfRule>
  </conditionalFormatting>
  <conditionalFormatting sqref="H6">
    <cfRule type="cellIs" dxfId="162" priority="1" operator="between">
      <formula>0</formula>
      <formula>0.5</formula>
    </cfRule>
    <cfRule type="cellIs" dxfId="161"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80">
        <f>INDICE!A3</f>
        <v>45900</v>
      </c>
      <c r="C3" s="781"/>
      <c r="D3" s="781" t="s">
        <v>115</v>
      </c>
      <c r="E3" s="781"/>
      <c r="F3" s="781" t="s">
        <v>116</v>
      </c>
      <c r="G3" s="781"/>
      <c r="H3" s="78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195.91830999999999</v>
      </c>
      <c r="C5" s="86">
        <v>-6.5157268176255982</v>
      </c>
      <c r="D5" s="85">
        <v>1668.4559400000001</v>
      </c>
      <c r="E5" s="86">
        <v>-11.766370216405244</v>
      </c>
      <c r="F5" s="85">
        <v>2510.4831400000003</v>
      </c>
      <c r="G5" s="86">
        <v>-3.6366890311272773</v>
      </c>
      <c r="H5" s="380">
        <v>31.684078969764705</v>
      </c>
    </row>
    <row r="6" spans="1:65" x14ac:dyDescent="0.2">
      <c r="A6" s="84" t="s">
        <v>195</v>
      </c>
      <c r="B6" s="379">
        <v>421.87248999999997</v>
      </c>
      <c r="C6" s="86">
        <v>-18.27446363756205</v>
      </c>
      <c r="D6" s="85">
        <v>3409.6059599999994</v>
      </c>
      <c r="E6" s="86">
        <v>-10.860531644940943</v>
      </c>
      <c r="F6" s="85">
        <v>5413.0015299999995</v>
      </c>
      <c r="G6" s="86">
        <v>-6.5076417890964144</v>
      </c>
      <c r="H6" s="380">
        <v>68.315921030235288</v>
      </c>
    </row>
    <row r="7" spans="1:65" x14ac:dyDescent="0.2">
      <c r="A7" s="60" t="s">
        <v>434</v>
      </c>
      <c r="B7" s="61">
        <v>617.79079999999988</v>
      </c>
      <c r="C7" s="87">
        <v>-14.87905425886632</v>
      </c>
      <c r="D7" s="61">
        <v>5078.0618999999997</v>
      </c>
      <c r="E7" s="87">
        <v>-11.160200071438725</v>
      </c>
      <c r="F7" s="61">
        <v>7923.4846699999998</v>
      </c>
      <c r="G7" s="87">
        <v>-5.6166974158972574</v>
      </c>
      <c r="H7" s="87">
        <v>100</v>
      </c>
    </row>
    <row r="8" spans="1:65" x14ac:dyDescent="0.2">
      <c r="A8" s="66" t="s">
        <v>423</v>
      </c>
      <c r="B8" s="419">
        <v>493.83272999999997</v>
      </c>
      <c r="C8" s="604">
        <v>-20.740260337024807</v>
      </c>
      <c r="D8" s="417">
        <v>4247.7929100000001</v>
      </c>
      <c r="E8" s="604">
        <v>-11.711310701820198</v>
      </c>
      <c r="F8" s="417">
        <v>6664.4458799999993</v>
      </c>
      <c r="G8" s="604">
        <v>-5.3014055022483175</v>
      </c>
      <c r="H8" s="704">
        <v>84.110036903750313</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45900</v>
      </c>
      <c r="C3" s="605" t="s">
        <v>116</v>
      </c>
    </row>
    <row r="4" spans="1:3" x14ac:dyDescent="0.2">
      <c r="A4" s="363" t="s">
        <v>153</v>
      </c>
      <c r="B4" s="339">
        <v>23.292860000000001</v>
      </c>
      <c r="C4" s="94">
        <v>342.89863000000008</v>
      </c>
    </row>
    <row r="5" spans="1:3" x14ac:dyDescent="0.2">
      <c r="A5" s="364" t="s">
        <v>154</v>
      </c>
      <c r="B5" s="341">
        <v>6.6659999999999997E-2</v>
      </c>
      <c r="C5" s="96">
        <v>1.48468</v>
      </c>
    </row>
    <row r="6" spans="1:3" x14ac:dyDescent="0.2">
      <c r="A6" s="364" t="s">
        <v>155</v>
      </c>
      <c r="B6" s="341">
        <v>0.48862</v>
      </c>
      <c r="C6" s="96">
        <v>10.856080000000002</v>
      </c>
    </row>
    <row r="7" spans="1:3" x14ac:dyDescent="0.2">
      <c r="A7" s="364" t="s">
        <v>156</v>
      </c>
      <c r="B7" s="341">
        <v>0</v>
      </c>
      <c r="C7" s="96">
        <v>0</v>
      </c>
    </row>
    <row r="8" spans="1:3" x14ac:dyDescent="0.2">
      <c r="A8" s="364" t="s">
        <v>157</v>
      </c>
      <c r="B8" s="341">
        <v>145.35160000000002</v>
      </c>
      <c r="C8" s="96">
        <v>1736.9004600000001</v>
      </c>
    </row>
    <row r="9" spans="1:3" x14ac:dyDescent="0.2">
      <c r="A9" s="364" t="s">
        <v>158</v>
      </c>
      <c r="B9" s="341">
        <v>0.17394000000000001</v>
      </c>
      <c r="C9" s="96">
        <v>3.8166000000000002</v>
      </c>
    </row>
    <row r="10" spans="1:3" x14ac:dyDescent="0.2">
      <c r="A10" s="364" t="s">
        <v>159</v>
      </c>
      <c r="B10" s="341">
        <v>0.46310000000000001</v>
      </c>
      <c r="C10" s="96">
        <v>5.4942399999999969</v>
      </c>
    </row>
    <row r="11" spans="1:3" x14ac:dyDescent="0.2">
      <c r="A11" s="364" t="s">
        <v>508</v>
      </c>
      <c r="B11" s="341">
        <v>0.12048</v>
      </c>
      <c r="C11" s="96">
        <v>3.2625199999999994</v>
      </c>
    </row>
    <row r="12" spans="1:3" x14ac:dyDescent="0.2">
      <c r="A12" s="364" t="s">
        <v>160</v>
      </c>
      <c r="B12" s="341">
        <v>13.820549999999999</v>
      </c>
      <c r="C12" s="96">
        <v>232.38000999999994</v>
      </c>
    </row>
    <row r="13" spans="1:3" x14ac:dyDescent="0.2">
      <c r="A13" s="364" t="s">
        <v>161</v>
      </c>
      <c r="B13" s="341">
        <v>4.3440000000000003</v>
      </c>
      <c r="C13" s="96">
        <v>40.447900000000004</v>
      </c>
    </row>
    <row r="14" spans="1:3" x14ac:dyDescent="0.2">
      <c r="A14" s="364" t="s">
        <v>162</v>
      </c>
      <c r="B14" s="341">
        <v>0.21775999999999998</v>
      </c>
      <c r="C14" s="96">
        <v>4.548820000000001</v>
      </c>
    </row>
    <row r="15" spans="1:3" x14ac:dyDescent="0.2">
      <c r="A15" s="364" t="s">
        <v>163</v>
      </c>
      <c r="B15" s="341">
        <v>0.17931999999999998</v>
      </c>
      <c r="C15" s="96">
        <v>2.9930499999999993</v>
      </c>
    </row>
    <row r="16" spans="1:3" x14ac:dyDescent="0.2">
      <c r="A16" s="364" t="s">
        <v>164</v>
      </c>
      <c r="B16" s="341">
        <v>1.2655799999999999</v>
      </c>
      <c r="C16" s="96">
        <v>66.36788</v>
      </c>
    </row>
    <row r="17" spans="1:3" x14ac:dyDescent="0.2">
      <c r="A17" s="364" t="s">
        <v>165</v>
      </c>
      <c r="B17" s="341">
        <v>9.151999999999999E-2</v>
      </c>
      <c r="C17" s="96">
        <v>0.63583999999999996</v>
      </c>
    </row>
    <row r="18" spans="1:3" x14ac:dyDescent="0.2">
      <c r="A18" s="364" t="s">
        <v>166</v>
      </c>
      <c r="B18" s="341">
        <v>0.29518</v>
      </c>
      <c r="C18" s="96">
        <v>4.3390599999999999</v>
      </c>
    </row>
    <row r="19" spans="1:3" x14ac:dyDescent="0.2">
      <c r="A19" s="364" t="s">
        <v>167</v>
      </c>
      <c r="B19" s="341">
        <v>4.8769999999999998</v>
      </c>
      <c r="C19" s="96">
        <v>43.261000000000003</v>
      </c>
    </row>
    <row r="20" spans="1:3" x14ac:dyDescent="0.2">
      <c r="A20" s="364" t="s">
        <v>168</v>
      </c>
      <c r="B20" s="341">
        <v>0.18792</v>
      </c>
      <c r="C20" s="96">
        <v>2.4853299999999998</v>
      </c>
    </row>
    <row r="21" spans="1:3" x14ac:dyDescent="0.2">
      <c r="A21" s="364" t="s">
        <v>169</v>
      </c>
      <c r="B21" s="341">
        <v>0.29098000000000002</v>
      </c>
      <c r="C21" s="96">
        <v>3.0335400000000003</v>
      </c>
    </row>
    <row r="22" spans="1:3" x14ac:dyDescent="0.2">
      <c r="A22" s="365" t="s">
        <v>170</v>
      </c>
      <c r="B22" s="341">
        <v>0.39124000000000003</v>
      </c>
      <c r="C22" s="96">
        <v>5.2775000000000007</v>
      </c>
    </row>
    <row r="23" spans="1:3" x14ac:dyDescent="0.2">
      <c r="A23" s="366" t="s">
        <v>426</v>
      </c>
      <c r="B23" s="100">
        <v>195.91830999999996</v>
      </c>
      <c r="C23" s="100">
        <v>2510.4831400000003</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60" priority="1" stopIfTrue="1" operator="equal">
      <formula>0</formula>
    </cfRule>
  </conditionalFormatting>
  <conditionalFormatting sqref="B5:C22">
    <cfRule type="cellIs" dxfId="159" priority="3" operator="between">
      <formula>0</formula>
      <formula>0.5</formula>
    </cfRule>
    <cfRule type="cellIs" dxfId="158" priority="4" operator="between">
      <formula>0</formula>
      <formula>0.49</formula>
    </cfRule>
  </conditionalFormatting>
  <conditionalFormatting sqref="B7:C7">
    <cfRule type="cellIs" dxfId="157"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0" t="s">
        <v>0</v>
      </c>
      <c r="B1" s="770"/>
      <c r="C1" s="770"/>
      <c r="D1" s="770"/>
      <c r="E1" s="770"/>
      <c r="F1" s="770"/>
    </row>
    <row r="2" spans="1:6" ht="12.75" x14ac:dyDescent="0.2">
      <c r="A2" s="771"/>
      <c r="B2" s="771"/>
      <c r="C2" s="771"/>
      <c r="D2" s="771"/>
      <c r="E2" s="771"/>
      <c r="F2" s="771"/>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5319.4344586319776</v>
      </c>
      <c r="E5" s="289">
        <v>4972.6269399999992</v>
      </c>
      <c r="F5" s="28" t="s">
        <v>687</v>
      </c>
    </row>
    <row r="6" spans="1:6" ht="12.75" x14ac:dyDescent="0.2">
      <c r="A6" s="19" t="s">
        <v>406</v>
      </c>
      <c r="B6" s="28" t="s">
        <v>530</v>
      </c>
      <c r="C6" s="29" t="s">
        <v>47</v>
      </c>
      <c r="D6" s="30">
        <v>115.90010999999996</v>
      </c>
      <c r="E6" s="290">
        <v>146.06897999999998</v>
      </c>
      <c r="F6" s="28" t="s">
        <v>687</v>
      </c>
    </row>
    <row r="7" spans="1:6" ht="12.75" x14ac:dyDescent="0.2">
      <c r="A7" s="19" t="s">
        <v>48</v>
      </c>
      <c r="B7" s="28" t="s">
        <v>530</v>
      </c>
      <c r="C7" s="29" t="s">
        <v>47</v>
      </c>
      <c r="D7" s="30">
        <v>687.11200999999994</v>
      </c>
      <c r="E7" s="290">
        <v>672.43661999999995</v>
      </c>
      <c r="F7" s="28" t="s">
        <v>687</v>
      </c>
    </row>
    <row r="8" spans="1:6" ht="12.75" x14ac:dyDescent="0.2">
      <c r="A8" s="19" t="s">
        <v>49</v>
      </c>
      <c r="B8" s="28" t="s">
        <v>530</v>
      </c>
      <c r="C8" s="29" t="s">
        <v>47</v>
      </c>
      <c r="D8" s="30">
        <v>762.03251</v>
      </c>
      <c r="E8" s="290">
        <v>758.01206000000013</v>
      </c>
      <c r="F8" s="28" t="s">
        <v>687</v>
      </c>
    </row>
    <row r="9" spans="1:6" ht="12.75" x14ac:dyDescent="0.2">
      <c r="A9" s="19" t="s">
        <v>562</v>
      </c>
      <c r="B9" s="28" t="s">
        <v>530</v>
      </c>
      <c r="C9" s="29" t="s">
        <v>47</v>
      </c>
      <c r="D9" s="30">
        <v>2015.7685899999997</v>
      </c>
      <c r="E9" s="290">
        <v>1771.3515600000005</v>
      </c>
      <c r="F9" s="28" t="s">
        <v>687</v>
      </c>
    </row>
    <row r="10" spans="1:6" ht="12.75" x14ac:dyDescent="0.2">
      <c r="A10" s="31" t="s">
        <v>50</v>
      </c>
      <c r="B10" s="32" t="s">
        <v>530</v>
      </c>
      <c r="C10" s="33" t="s">
        <v>506</v>
      </c>
      <c r="D10" s="34">
        <v>25205.509000000002</v>
      </c>
      <c r="E10" s="291">
        <v>23064.769</v>
      </c>
      <c r="F10" s="32" t="s">
        <v>687</v>
      </c>
    </row>
    <row r="11" spans="1:6" ht="12.75" x14ac:dyDescent="0.2">
      <c r="A11" s="35" t="s">
        <v>51</v>
      </c>
      <c r="B11" s="36"/>
      <c r="C11" s="37"/>
      <c r="D11" s="38"/>
      <c r="E11" s="38"/>
      <c r="F11" s="449"/>
    </row>
    <row r="12" spans="1:6" ht="12.75" x14ac:dyDescent="0.2">
      <c r="A12" s="19" t="s">
        <v>52</v>
      </c>
      <c r="B12" s="28" t="s">
        <v>530</v>
      </c>
      <c r="C12" s="29" t="s">
        <v>47</v>
      </c>
      <c r="D12" s="30">
        <v>5834.3439999999991</v>
      </c>
      <c r="E12" s="290">
        <v>5137.7947999999997</v>
      </c>
      <c r="F12" s="25" t="s">
        <v>687</v>
      </c>
    </row>
    <row r="13" spans="1:6" ht="12.75" x14ac:dyDescent="0.2">
      <c r="A13" s="19" t="s">
        <v>53</v>
      </c>
      <c r="B13" s="28" t="s">
        <v>530</v>
      </c>
      <c r="C13" s="29" t="s">
        <v>54</v>
      </c>
      <c r="D13" s="30">
        <v>30948.885550000003</v>
      </c>
      <c r="E13" s="290">
        <v>27720.060440000001</v>
      </c>
      <c r="F13" s="28" t="s">
        <v>687</v>
      </c>
    </row>
    <row r="14" spans="1:6" ht="12.75" x14ac:dyDescent="0.2">
      <c r="A14" s="19" t="s">
        <v>55</v>
      </c>
      <c r="B14" s="28" t="s">
        <v>530</v>
      </c>
      <c r="C14" s="29" t="s">
        <v>56</v>
      </c>
      <c r="D14" s="39">
        <v>61.472378198574688</v>
      </c>
      <c r="E14" s="292">
        <v>60.265954944778407</v>
      </c>
      <c r="F14" s="28" t="s">
        <v>687</v>
      </c>
    </row>
    <row r="15" spans="1:6" ht="12.75" x14ac:dyDescent="0.2">
      <c r="A15" s="19" t="s">
        <v>414</v>
      </c>
      <c r="B15" s="28" t="s">
        <v>530</v>
      </c>
      <c r="C15" s="29" t="s">
        <v>47</v>
      </c>
      <c r="D15" s="30">
        <v>-11.648000000000593</v>
      </c>
      <c r="E15" s="290">
        <v>138.7660000000003</v>
      </c>
      <c r="F15" s="32" t="s">
        <v>687</v>
      </c>
    </row>
    <row r="16" spans="1:6" ht="12.75" x14ac:dyDescent="0.2">
      <c r="A16" s="23" t="s">
        <v>57</v>
      </c>
      <c r="B16" s="25"/>
      <c r="C16" s="26"/>
      <c r="D16" s="40"/>
      <c r="E16" s="40"/>
      <c r="F16" s="449"/>
    </row>
    <row r="17" spans="1:6" ht="12.75" x14ac:dyDescent="0.2">
      <c r="A17" s="24" t="s">
        <v>58</v>
      </c>
      <c r="B17" s="25" t="s">
        <v>530</v>
      </c>
      <c r="C17" s="26" t="s">
        <v>47</v>
      </c>
      <c r="D17" s="27">
        <v>5644.1980000000003</v>
      </c>
      <c r="E17" s="289">
        <v>5498.2809999999999</v>
      </c>
      <c r="F17" s="25" t="s">
        <v>687</v>
      </c>
    </row>
    <row r="18" spans="1:6" ht="12.75" x14ac:dyDescent="0.2">
      <c r="A18" s="19" t="s">
        <v>59</v>
      </c>
      <c r="B18" s="28" t="s">
        <v>530</v>
      </c>
      <c r="C18" s="29" t="s">
        <v>60</v>
      </c>
      <c r="D18" s="39">
        <v>83.908938986640607</v>
      </c>
      <c r="E18" s="292">
        <v>81.739677623004241</v>
      </c>
      <c r="F18" s="28" t="s">
        <v>687</v>
      </c>
    </row>
    <row r="19" spans="1:6" ht="12.75" x14ac:dyDescent="0.2">
      <c r="A19" s="31" t="s">
        <v>61</v>
      </c>
      <c r="B19" s="32" t="s">
        <v>530</v>
      </c>
      <c r="C19" s="41" t="s">
        <v>47</v>
      </c>
      <c r="D19" s="34">
        <v>15352.08</v>
      </c>
      <c r="E19" s="291">
        <v>15107.834000000001</v>
      </c>
      <c r="F19" s="32" t="s">
        <v>687</v>
      </c>
    </row>
    <row r="20" spans="1:6" ht="12.75" x14ac:dyDescent="0.2">
      <c r="A20" s="23" t="s">
        <v>66</v>
      </c>
      <c r="B20" s="25"/>
      <c r="C20" s="26"/>
      <c r="D20" s="27"/>
      <c r="E20" s="27"/>
      <c r="F20" s="449"/>
    </row>
    <row r="21" spans="1:6" ht="12.75" x14ac:dyDescent="0.2">
      <c r="A21" s="24" t="s">
        <v>67</v>
      </c>
      <c r="B21" s="25" t="s">
        <v>68</v>
      </c>
      <c r="C21" s="26" t="s">
        <v>69</v>
      </c>
      <c r="D21" s="43">
        <v>71.248695652173922</v>
      </c>
      <c r="E21" s="293">
        <v>67.866499999999988</v>
      </c>
      <c r="F21" s="28" t="s">
        <v>687</v>
      </c>
    </row>
    <row r="22" spans="1:6" ht="12.75" x14ac:dyDescent="0.2">
      <c r="A22" s="19" t="s">
        <v>70</v>
      </c>
      <c r="B22" s="28" t="s">
        <v>71</v>
      </c>
      <c r="C22" s="29" t="s">
        <v>72</v>
      </c>
      <c r="D22" s="44">
        <v>1.1676869565217392</v>
      </c>
      <c r="E22" s="294">
        <v>1.1631428571428575</v>
      </c>
      <c r="F22" s="28" t="s">
        <v>687</v>
      </c>
    </row>
    <row r="23" spans="1:6" ht="12.75" x14ac:dyDescent="0.2">
      <c r="A23" s="19" t="s">
        <v>73</v>
      </c>
      <c r="B23" s="28" t="s">
        <v>564</v>
      </c>
      <c r="C23" s="29" t="s">
        <v>74</v>
      </c>
      <c r="D23" s="42">
        <v>149.07233598064516</v>
      </c>
      <c r="E23" s="295">
        <v>148.05319516774196</v>
      </c>
      <c r="F23" s="28" t="s">
        <v>687</v>
      </c>
    </row>
    <row r="24" spans="1:6" ht="12.75" x14ac:dyDescent="0.2">
      <c r="A24" s="19" t="s">
        <v>75</v>
      </c>
      <c r="B24" s="28" t="s">
        <v>564</v>
      </c>
      <c r="C24" s="29" t="s">
        <v>74</v>
      </c>
      <c r="D24" s="42">
        <v>142.8091816193548</v>
      </c>
      <c r="E24" s="295">
        <v>141.58453437741935</v>
      </c>
      <c r="F24" s="28" t="s">
        <v>687</v>
      </c>
    </row>
    <row r="25" spans="1:6" ht="12.75" x14ac:dyDescent="0.2">
      <c r="A25" s="19" t="s">
        <v>76</v>
      </c>
      <c r="B25" s="28" t="s">
        <v>564</v>
      </c>
      <c r="C25" s="29" t="s">
        <v>77</v>
      </c>
      <c r="D25" s="42">
        <v>18</v>
      </c>
      <c r="E25" s="295">
        <v>17.11</v>
      </c>
      <c r="F25" s="28" t="s">
        <v>687</v>
      </c>
    </row>
    <row r="26" spans="1:6" ht="12.75" x14ac:dyDescent="0.2">
      <c r="A26" s="31" t="s">
        <v>620</v>
      </c>
      <c r="B26" s="32" t="s">
        <v>564</v>
      </c>
      <c r="C26" s="33" t="s">
        <v>78</v>
      </c>
      <c r="D26" s="44">
        <v>7.1558540900000001</v>
      </c>
      <c r="E26" s="294">
        <v>6.8492957500000005</v>
      </c>
      <c r="F26" s="32" t="s">
        <v>687</v>
      </c>
    </row>
    <row r="27" spans="1:6" ht="12.75" x14ac:dyDescent="0.2">
      <c r="A27" s="35" t="s">
        <v>79</v>
      </c>
      <c r="B27" s="36"/>
      <c r="C27" s="37"/>
      <c r="D27" s="38"/>
      <c r="E27" s="38"/>
      <c r="F27" s="449"/>
    </row>
    <row r="28" spans="1:6" ht="12.75" x14ac:dyDescent="0.2">
      <c r="A28" s="19" t="s">
        <v>80</v>
      </c>
      <c r="B28" s="28" t="s">
        <v>81</v>
      </c>
      <c r="C28" s="29" t="s">
        <v>415</v>
      </c>
      <c r="D28" s="45">
        <v>3.1713</v>
      </c>
      <c r="E28" s="296">
        <v>3.1</v>
      </c>
      <c r="F28" s="28" t="s">
        <v>681</v>
      </c>
    </row>
    <row r="29" spans="1:6" x14ac:dyDescent="0.2">
      <c r="A29" s="19" t="s">
        <v>82</v>
      </c>
      <c r="B29" s="28" t="s">
        <v>81</v>
      </c>
      <c r="C29" s="29" t="s">
        <v>415</v>
      </c>
      <c r="D29" s="46">
        <v>2.5</v>
      </c>
      <c r="E29" s="297">
        <v>3.4</v>
      </c>
      <c r="F29" s="615">
        <v>45870</v>
      </c>
    </row>
    <row r="30" spans="1:6" ht="12.75" x14ac:dyDescent="0.2">
      <c r="A30" s="47" t="s">
        <v>83</v>
      </c>
      <c r="B30" s="28" t="s">
        <v>81</v>
      </c>
      <c r="C30" s="29" t="s">
        <v>415</v>
      </c>
      <c r="D30" s="46">
        <v>1.9</v>
      </c>
      <c r="E30" s="297">
        <v>3.9</v>
      </c>
      <c r="F30" s="615">
        <v>45870</v>
      </c>
    </row>
    <row r="31" spans="1:6" ht="12.75" x14ac:dyDescent="0.2">
      <c r="A31" s="47" t="s">
        <v>84</v>
      </c>
      <c r="B31" s="28" t="s">
        <v>81</v>
      </c>
      <c r="C31" s="29" t="s">
        <v>415</v>
      </c>
      <c r="D31" s="46">
        <v>2.6</v>
      </c>
      <c r="E31" s="297">
        <v>-1.1000000000000001</v>
      </c>
      <c r="F31" s="615">
        <v>45870</v>
      </c>
    </row>
    <row r="32" spans="1:6" ht="12.75" x14ac:dyDescent="0.2">
      <c r="A32" s="47" t="s">
        <v>85</v>
      </c>
      <c r="B32" s="28" t="s">
        <v>81</v>
      </c>
      <c r="C32" s="29" t="s">
        <v>415</v>
      </c>
      <c r="D32" s="46">
        <v>2</v>
      </c>
      <c r="E32" s="297">
        <v>4.4000000000000004</v>
      </c>
      <c r="F32" s="615">
        <v>45870</v>
      </c>
    </row>
    <row r="33" spans="1:7" ht="12.75" x14ac:dyDescent="0.2">
      <c r="A33" s="47" t="s">
        <v>86</v>
      </c>
      <c r="B33" s="28" t="s">
        <v>81</v>
      </c>
      <c r="C33" s="29" t="s">
        <v>415</v>
      </c>
      <c r="D33" s="46">
        <v>-1.6</v>
      </c>
      <c r="E33" s="297">
        <v>4.9000000000000004</v>
      </c>
      <c r="F33" s="615">
        <v>45870</v>
      </c>
    </row>
    <row r="34" spans="1:7" ht="12.75" x14ac:dyDescent="0.2">
      <c r="A34" s="47" t="s">
        <v>87</v>
      </c>
      <c r="B34" s="28" t="s">
        <v>81</v>
      </c>
      <c r="C34" s="29" t="s">
        <v>415</v>
      </c>
      <c r="D34" s="46">
        <v>2</v>
      </c>
      <c r="E34" s="297">
        <v>0.4</v>
      </c>
      <c r="F34" s="615">
        <v>45870</v>
      </c>
    </row>
    <row r="35" spans="1:7" ht="12.75" x14ac:dyDescent="0.2">
      <c r="A35" s="47" t="s">
        <v>88</v>
      </c>
      <c r="B35" s="28" t="s">
        <v>81</v>
      </c>
      <c r="C35" s="29" t="s">
        <v>415</v>
      </c>
      <c r="D35" s="46">
        <v>5.8</v>
      </c>
      <c r="E35" s="297">
        <v>3.7</v>
      </c>
      <c r="F35" s="615">
        <v>45870</v>
      </c>
    </row>
    <row r="36" spans="1:7" x14ac:dyDescent="0.2">
      <c r="A36" s="19" t="s">
        <v>89</v>
      </c>
      <c r="B36" s="28" t="s">
        <v>90</v>
      </c>
      <c r="C36" s="29" t="s">
        <v>415</v>
      </c>
      <c r="D36" s="46">
        <v>2.1</v>
      </c>
      <c r="E36" s="297">
        <v>-1.4</v>
      </c>
      <c r="F36" s="615">
        <v>45870</v>
      </c>
    </row>
    <row r="37" spans="1:7" ht="12.75" x14ac:dyDescent="0.2">
      <c r="A37" s="19" t="s">
        <v>621</v>
      </c>
      <c r="B37" s="28" t="s">
        <v>81</v>
      </c>
      <c r="C37" s="29" t="s">
        <v>415</v>
      </c>
      <c r="D37" s="46">
        <v>1.6</v>
      </c>
      <c r="E37" s="296">
        <v>2.9</v>
      </c>
      <c r="F37" s="615">
        <v>45870</v>
      </c>
      <c r="G37" s="615"/>
    </row>
    <row r="38" spans="1:7" ht="12.75" x14ac:dyDescent="0.2">
      <c r="A38" s="31" t="s">
        <v>91</v>
      </c>
      <c r="B38" s="32" t="s">
        <v>92</v>
      </c>
      <c r="C38" s="33" t="s">
        <v>415</v>
      </c>
      <c r="D38" s="48">
        <v>17.100000000000001</v>
      </c>
      <c r="E38" s="669">
        <v>17.2</v>
      </c>
      <c r="F38" s="615">
        <v>45870</v>
      </c>
    </row>
    <row r="39" spans="1:7" ht="12.75" x14ac:dyDescent="0.2">
      <c r="A39" s="35" t="s">
        <v>62</v>
      </c>
      <c r="B39" s="36"/>
      <c r="C39" s="37"/>
      <c r="D39" s="38"/>
      <c r="E39" s="38"/>
      <c r="F39" s="449"/>
    </row>
    <row r="40" spans="1:7" ht="12.75" x14ac:dyDescent="0.2">
      <c r="A40" s="19" t="s">
        <v>63</v>
      </c>
      <c r="B40" s="28" t="s">
        <v>530</v>
      </c>
      <c r="C40" s="29" t="s">
        <v>47</v>
      </c>
      <c r="D40" s="42">
        <v>0</v>
      </c>
      <c r="E40" s="295">
        <v>0</v>
      </c>
      <c r="F40" s="28" t="s">
        <v>687</v>
      </c>
    </row>
    <row r="41" spans="1:7" ht="12.75" x14ac:dyDescent="0.2">
      <c r="A41" s="19" t="s">
        <v>50</v>
      </c>
      <c r="B41" s="28" t="s">
        <v>530</v>
      </c>
      <c r="C41" s="29" t="s">
        <v>54</v>
      </c>
      <c r="D41" s="39">
        <v>42.617220000000003</v>
      </c>
      <c r="E41" s="292">
        <v>38.843730000000001</v>
      </c>
      <c r="F41" s="28" t="s">
        <v>687</v>
      </c>
    </row>
    <row r="42" spans="1:7" ht="12.75" x14ac:dyDescent="0.2">
      <c r="A42" s="19" t="s">
        <v>64</v>
      </c>
      <c r="B42" s="28" t="s">
        <v>530</v>
      </c>
      <c r="C42" s="29" t="s">
        <v>60</v>
      </c>
      <c r="D42" s="738">
        <v>0</v>
      </c>
      <c r="E42" s="739">
        <v>0</v>
      </c>
      <c r="F42" s="615">
        <v>45870</v>
      </c>
    </row>
    <row r="43" spans="1:7" ht="12.75" x14ac:dyDescent="0.2">
      <c r="A43" s="31" t="s">
        <v>65</v>
      </c>
      <c r="B43" s="32" t="s">
        <v>530</v>
      </c>
      <c r="C43" s="33" t="s">
        <v>60</v>
      </c>
      <c r="D43" s="738">
        <v>0.16907898983511901</v>
      </c>
      <c r="E43" s="739">
        <v>0.16841152842241774</v>
      </c>
      <c r="F43" s="615">
        <v>45870</v>
      </c>
    </row>
    <row r="44" spans="1:7" x14ac:dyDescent="0.2">
      <c r="A44" s="35" t="s">
        <v>93</v>
      </c>
      <c r="B44" s="36"/>
      <c r="C44" s="37"/>
      <c r="D44" s="38"/>
      <c r="E44" s="38"/>
      <c r="F44" s="449"/>
    </row>
    <row r="45" spans="1:7" ht="12.75" x14ac:dyDescent="0.2">
      <c r="A45" s="49" t="s">
        <v>94</v>
      </c>
      <c r="B45" s="28" t="s">
        <v>81</v>
      </c>
      <c r="C45" s="29" t="s">
        <v>415</v>
      </c>
      <c r="D45" s="46">
        <v>3.9370886933623064</v>
      </c>
      <c r="E45" s="297">
        <v>2.5916691276331583</v>
      </c>
      <c r="F45" s="615">
        <v>45870</v>
      </c>
    </row>
    <row r="46" spans="1:7" ht="12.75" x14ac:dyDescent="0.2">
      <c r="A46" s="50" t="s">
        <v>95</v>
      </c>
      <c r="B46" s="28" t="s">
        <v>81</v>
      </c>
      <c r="C46" s="29" t="s">
        <v>415</v>
      </c>
      <c r="D46" s="46">
        <v>6.1726154487504434</v>
      </c>
      <c r="E46" s="297">
        <v>3.9735279688658691</v>
      </c>
      <c r="F46" s="615">
        <v>45870</v>
      </c>
    </row>
    <row r="47" spans="1:7" ht="12.75" x14ac:dyDescent="0.2">
      <c r="A47" s="50" t="s">
        <v>96</v>
      </c>
      <c r="B47" s="28" t="s">
        <v>81</v>
      </c>
      <c r="C47" s="29" t="s">
        <v>415</v>
      </c>
      <c r="D47" s="46">
        <v>-0.20664872629296901</v>
      </c>
      <c r="E47" s="297">
        <v>-1.3575500430285559</v>
      </c>
      <c r="F47" s="615">
        <v>45870</v>
      </c>
    </row>
    <row r="48" spans="1:7" ht="12.75" x14ac:dyDescent="0.2">
      <c r="A48" s="49" t="s">
        <v>97</v>
      </c>
      <c r="B48" s="28" t="s">
        <v>81</v>
      </c>
      <c r="C48" s="29" t="s">
        <v>415</v>
      </c>
      <c r="D48" s="46">
        <v>5.6700267585909696</v>
      </c>
      <c r="E48" s="297">
        <v>1.8054808605601176</v>
      </c>
      <c r="F48" s="615">
        <v>45870</v>
      </c>
    </row>
    <row r="49" spans="1:7" ht="12.75" x14ac:dyDescent="0.2">
      <c r="A49" s="299" t="s">
        <v>98</v>
      </c>
      <c r="B49" s="28" t="s">
        <v>81</v>
      </c>
      <c r="C49" s="29" t="s">
        <v>415</v>
      </c>
      <c r="D49" s="46">
        <v>-7.6026779773560715</v>
      </c>
      <c r="E49" s="297">
        <v>-5.9277953329565296</v>
      </c>
      <c r="F49" s="615">
        <v>45870</v>
      </c>
    </row>
    <row r="50" spans="1:7" ht="12.75" x14ac:dyDescent="0.2">
      <c r="A50" s="50" t="s">
        <v>99</v>
      </c>
      <c r="B50" s="28" t="s">
        <v>81</v>
      </c>
      <c r="C50" s="29" t="s">
        <v>415</v>
      </c>
      <c r="D50" s="46">
        <v>-5.9331258317611502</v>
      </c>
      <c r="E50" s="297">
        <v>-5.3012243397045102</v>
      </c>
      <c r="F50" s="615">
        <v>45870</v>
      </c>
    </row>
    <row r="51" spans="1:7" ht="12.75" x14ac:dyDescent="0.2">
      <c r="A51" s="50" t="s">
        <v>100</v>
      </c>
      <c r="B51" s="28" t="s">
        <v>81</v>
      </c>
      <c r="C51" s="29" t="s">
        <v>415</v>
      </c>
      <c r="D51" s="46">
        <v>-32.010056864730061</v>
      </c>
      <c r="E51" s="297">
        <v>-24.448705385546152</v>
      </c>
      <c r="F51" s="615">
        <v>45870</v>
      </c>
    </row>
    <row r="52" spans="1:7" ht="12.75" x14ac:dyDescent="0.2">
      <c r="A52" s="50" t="s">
        <v>101</v>
      </c>
      <c r="B52" s="28" t="s">
        <v>81</v>
      </c>
      <c r="C52" s="29" t="s">
        <v>415</v>
      </c>
      <c r="D52" s="45">
        <v>10.385971769624676</v>
      </c>
      <c r="E52" s="296">
        <v>7.0249662401704436</v>
      </c>
      <c r="F52" s="615">
        <v>45870</v>
      </c>
    </row>
    <row r="53" spans="1:7" ht="12.75" x14ac:dyDescent="0.2">
      <c r="A53" s="49" t="s">
        <v>102</v>
      </c>
      <c r="B53" s="28" t="s">
        <v>81</v>
      </c>
      <c r="C53" s="29" t="s">
        <v>415</v>
      </c>
      <c r="D53" s="45">
        <v>-1.0453037200073374</v>
      </c>
      <c r="E53" s="296">
        <v>-0.25797814473525105</v>
      </c>
      <c r="F53" s="615">
        <v>45870</v>
      </c>
    </row>
    <row r="54" spans="1:7" ht="12.75" x14ac:dyDescent="0.2">
      <c r="A54" s="51" t="s">
        <v>103</v>
      </c>
      <c r="B54" s="32" t="s">
        <v>81</v>
      </c>
      <c r="C54" s="33" t="s">
        <v>415</v>
      </c>
      <c r="D54" s="48">
        <v>-3.4277180318552607</v>
      </c>
      <c r="E54" s="298">
        <v>-1.649576858356143</v>
      </c>
      <c r="F54" s="616">
        <v>45870</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7"/>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80">
        <f>INDICE!A3</f>
        <v>45900</v>
      </c>
      <c r="C3" s="781"/>
      <c r="D3" s="781" t="s">
        <v>115</v>
      </c>
      <c r="E3" s="781"/>
      <c r="F3" s="781" t="s">
        <v>116</v>
      </c>
      <c r="G3" s="781"/>
      <c r="H3" s="781"/>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23.863930621717355</v>
      </c>
      <c r="C5" s="73">
        <v>-5.8406789626638131</v>
      </c>
      <c r="D5" s="85">
        <v>281.72224257969947</v>
      </c>
      <c r="E5" s="86">
        <v>-0.19986335387064605</v>
      </c>
      <c r="F5" s="85">
        <v>421.18785880053741</v>
      </c>
      <c r="G5" s="73">
        <v>-0.85219650002017222</v>
      </c>
      <c r="H5" s="380">
        <v>8.0726713697726513</v>
      </c>
    </row>
    <row r="6" spans="1:65" x14ac:dyDescent="0.2">
      <c r="A6" s="84" t="s">
        <v>196</v>
      </c>
      <c r="B6" s="379">
        <v>56.551000000000002</v>
      </c>
      <c r="C6" s="86">
        <v>13.519752689898828</v>
      </c>
      <c r="D6" s="85">
        <v>554.61300000000006</v>
      </c>
      <c r="E6" s="86">
        <v>5.1903567018873504</v>
      </c>
      <c r="F6" s="85">
        <v>863.97400000000005</v>
      </c>
      <c r="G6" s="86">
        <v>9.053340553285647</v>
      </c>
      <c r="H6" s="380">
        <v>16.55930489993283</v>
      </c>
    </row>
    <row r="7" spans="1:65" x14ac:dyDescent="0.2">
      <c r="A7" s="84" t="s">
        <v>197</v>
      </c>
      <c r="B7" s="379">
        <v>92.26</v>
      </c>
      <c r="C7" s="86">
        <v>-4.2250596906467353</v>
      </c>
      <c r="D7" s="85">
        <v>717.01300000000003</v>
      </c>
      <c r="E7" s="86">
        <v>-5.8657567625759492</v>
      </c>
      <c r="F7" s="85">
        <v>1118.068</v>
      </c>
      <c r="G7" s="86">
        <v>-1.8626529352956098</v>
      </c>
      <c r="H7" s="380">
        <v>21.429382031007993</v>
      </c>
    </row>
    <row r="8" spans="1:65" x14ac:dyDescent="0.2">
      <c r="A8" s="84" t="s">
        <v>593</v>
      </c>
      <c r="B8" s="379">
        <v>224.09406937828265</v>
      </c>
      <c r="C8" s="86">
        <v>17.41784690561478</v>
      </c>
      <c r="D8" s="85">
        <v>1868.7590576702689</v>
      </c>
      <c r="E8" s="86">
        <v>20.752729178720607</v>
      </c>
      <c r="F8" s="85">
        <v>2814.223441449431</v>
      </c>
      <c r="G8" s="489">
        <v>20.110280621692038</v>
      </c>
      <c r="H8" s="380">
        <v>53.938641699286549</v>
      </c>
      <c r="J8" s="85"/>
    </row>
    <row r="9" spans="1:65" x14ac:dyDescent="0.2">
      <c r="A9" s="60" t="s">
        <v>198</v>
      </c>
      <c r="B9" s="61">
        <v>396.76900000000001</v>
      </c>
      <c r="C9" s="628">
        <v>9.5012446804400277</v>
      </c>
      <c r="D9" s="61">
        <v>3422.1073002499688</v>
      </c>
      <c r="E9" s="87">
        <v>9.7245301744208987</v>
      </c>
      <c r="F9" s="61">
        <v>5217.4533002499675</v>
      </c>
      <c r="G9" s="87">
        <v>11.024314068943317</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56" priority="7" operator="between">
      <formula>0</formula>
      <formula>0.5</formula>
    </cfRule>
    <cfRule type="cellIs" dxfId="155" priority="8"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4"/>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9" t="s">
        <v>447</v>
      </c>
      <c r="B3" s="799" t="s">
        <v>448</v>
      </c>
      <c r="C3" s="780">
        <f>INDICE!A3</f>
        <v>45900</v>
      </c>
      <c r="D3" s="781"/>
      <c r="E3" s="781" t="s">
        <v>115</v>
      </c>
      <c r="F3" s="781"/>
      <c r="G3" s="781" t="s">
        <v>116</v>
      </c>
      <c r="H3" s="781"/>
      <c r="I3" s="781"/>
    </row>
    <row r="4" spans="1:9" x14ac:dyDescent="0.2">
      <c r="A4" s="800"/>
      <c r="B4" s="800"/>
      <c r="C4" s="82" t="s">
        <v>47</v>
      </c>
      <c r="D4" s="82" t="s">
        <v>445</v>
      </c>
      <c r="E4" s="82" t="s">
        <v>47</v>
      </c>
      <c r="F4" s="82" t="s">
        <v>445</v>
      </c>
      <c r="G4" s="82" t="s">
        <v>47</v>
      </c>
      <c r="H4" s="83" t="s">
        <v>445</v>
      </c>
      <c r="I4" s="83" t="s">
        <v>106</v>
      </c>
    </row>
    <row r="5" spans="1:9" x14ac:dyDescent="0.2">
      <c r="A5" s="386"/>
      <c r="B5" s="390" t="s">
        <v>200</v>
      </c>
      <c r="C5" s="388">
        <v>205.67698000000001</v>
      </c>
      <c r="D5" s="142">
        <v>36.198699921675335</v>
      </c>
      <c r="E5" s="141">
        <v>1785.1052999999999</v>
      </c>
      <c r="F5" s="519">
        <v>56.479071628404512</v>
      </c>
      <c r="G5" s="520">
        <v>2271.8520600000002</v>
      </c>
      <c r="H5" s="519">
        <v>15.442936235128998</v>
      </c>
      <c r="I5" s="391">
        <v>3.7495534524540908</v>
      </c>
    </row>
    <row r="6" spans="1:9" x14ac:dyDescent="0.2">
      <c r="A6" s="11"/>
      <c r="B6" s="11" t="s">
        <v>231</v>
      </c>
      <c r="C6" s="388">
        <v>853.35356999999999</v>
      </c>
      <c r="D6" s="142">
        <v>-7.0384097251959616</v>
      </c>
      <c r="E6" s="144">
        <v>6032.4411300000002</v>
      </c>
      <c r="F6" s="142">
        <v>-16.13406614676482</v>
      </c>
      <c r="G6" s="520">
        <v>9093.6255799999981</v>
      </c>
      <c r="H6" s="521">
        <v>-13.565234462586226</v>
      </c>
      <c r="I6" s="391">
        <v>15.008475150804419</v>
      </c>
    </row>
    <row r="7" spans="1:9" x14ac:dyDescent="0.2">
      <c r="A7" s="11"/>
      <c r="B7" s="253" t="s">
        <v>201</v>
      </c>
      <c r="C7" s="388">
        <v>611.73778000000004</v>
      </c>
      <c r="D7" s="142">
        <v>11.538264551731313</v>
      </c>
      <c r="E7" s="144">
        <v>5316.9402000000009</v>
      </c>
      <c r="F7" s="142">
        <v>1.9284678517993807</v>
      </c>
      <c r="G7" s="520">
        <v>8556.744999999999</v>
      </c>
      <c r="H7" s="522">
        <v>19.953639908011574</v>
      </c>
      <c r="I7" s="391">
        <v>14.122386453508454</v>
      </c>
    </row>
    <row r="8" spans="1:9" x14ac:dyDescent="0.2">
      <c r="A8" s="486" t="s">
        <v>300</v>
      </c>
      <c r="B8" s="228"/>
      <c r="C8" s="146">
        <v>1670.7683299999999</v>
      </c>
      <c r="D8" s="147">
        <v>3.2976201688852855</v>
      </c>
      <c r="E8" s="146">
        <v>13134.486629999999</v>
      </c>
      <c r="F8" s="523">
        <v>-3.0672151772678942</v>
      </c>
      <c r="G8" s="524">
        <v>19922.22264</v>
      </c>
      <c r="H8" s="523">
        <v>1.529426841570628</v>
      </c>
      <c r="I8" s="525">
        <v>32.880415056766964</v>
      </c>
    </row>
    <row r="9" spans="1:9" x14ac:dyDescent="0.2">
      <c r="A9" s="386"/>
      <c r="B9" s="11" t="s">
        <v>202</v>
      </c>
      <c r="C9" s="388">
        <v>705.69713999999999</v>
      </c>
      <c r="D9" s="697">
        <v>-5.4714009777835786</v>
      </c>
      <c r="E9" s="144">
        <v>6059.7846900000013</v>
      </c>
      <c r="F9" s="519">
        <v>-0.78642518711150577</v>
      </c>
      <c r="G9" s="520">
        <v>9084.527250000001</v>
      </c>
      <c r="H9" s="526">
        <v>1.4587583608098535</v>
      </c>
      <c r="I9" s="391">
        <v>14.99345891129494</v>
      </c>
    </row>
    <row r="10" spans="1:9" x14ac:dyDescent="0.2">
      <c r="A10" s="386"/>
      <c r="B10" s="11" t="s">
        <v>203</v>
      </c>
      <c r="C10" s="388">
        <v>0</v>
      </c>
      <c r="D10" s="142" t="s">
        <v>142</v>
      </c>
      <c r="E10" s="144">
        <v>0</v>
      </c>
      <c r="F10" s="519" t="s">
        <v>142</v>
      </c>
      <c r="G10" s="144">
        <v>0</v>
      </c>
      <c r="H10" s="519">
        <v>-100</v>
      </c>
      <c r="I10" s="471">
        <v>0</v>
      </c>
    </row>
    <row r="11" spans="1:9" x14ac:dyDescent="0.2">
      <c r="A11" s="11"/>
      <c r="B11" s="11" t="s">
        <v>679</v>
      </c>
      <c r="C11" s="388">
        <v>276.40881999999999</v>
      </c>
      <c r="D11" s="142">
        <v>-32.055148908655909</v>
      </c>
      <c r="E11" s="144">
        <v>1249.9313</v>
      </c>
      <c r="F11" s="527">
        <v>7.492475672126762</v>
      </c>
      <c r="G11" s="144">
        <v>2068.1383099999998</v>
      </c>
      <c r="H11" s="527">
        <v>59.751483328116116</v>
      </c>
      <c r="I11" s="496">
        <v>3.4133363157515939</v>
      </c>
    </row>
    <row r="12" spans="1:9" x14ac:dyDescent="0.2">
      <c r="A12" s="632"/>
      <c r="B12" s="11" t="s">
        <v>204</v>
      </c>
      <c r="C12" s="388">
        <v>0</v>
      </c>
      <c r="D12" s="142">
        <v>-100</v>
      </c>
      <c r="E12" s="144">
        <v>744.99425999999994</v>
      </c>
      <c r="F12" s="142">
        <v>-63.105084008043377</v>
      </c>
      <c r="G12" s="144">
        <v>1732.0714400000002</v>
      </c>
      <c r="H12" s="521">
        <v>-33.318629131910875</v>
      </c>
      <c r="I12" s="496">
        <v>2.8586784157719887</v>
      </c>
    </row>
    <row r="13" spans="1:9" x14ac:dyDescent="0.2">
      <c r="A13" s="486" t="s">
        <v>580</v>
      </c>
      <c r="B13" s="228"/>
      <c r="C13" s="146">
        <v>982.10595999999998</v>
      </c>
      <c r="D13" s="147">
        <v>-32.585176801113782</v>
      </c>
      <c r="E13" s="146">
        <v>8054.710250000001</v>
      </c>
      <c r="F13" s="523">
        <v>-13.295668564136754</v>
      </c>
      <c r="G13" s="524">
        <v>12884.737000000001</v>
      </c>
      <c r="H13" s="523">
        <v>-0.49962732276292932</v>
      </c>
      <c r="I13" s="525">
        <v>21.265473642818524</v>
      </c>
    </row>
    <row r="14" spans="1:9" x14ac:dyDescent="0.2">
      <c r="A14" s="387"/>
      <c r="B14" s="389" t="s">
        <v>629</v>
      </c>
      <c r="C14" s="388">
        <v>38.486490000000003</v>
      </c>
      <c r="D14" s="142" t="s">
        <v>142</v>
      </c>
      <c r="E14" s="144">
        <v>285.32302000000004</v>
      </c>
      <c r="F14" s="527">
        <v>103.73058949720384</v>
      </c>
      <c r="G14" s="144">
        <v>370.25867000000005</v>
      </c>
      <c r="H14" s="527">
        <v>37.960573523979399</v>
      </c>
      <c r="I14" s="471">
        <v>0.61108938334636109</v>
      </c>
    </row>
    <row r="15" spans="1:9" x14ac:dyDescent="0.2">
      <c r="A15" s="387"/>
      <c r="B15" s="389" t="s">
        <v>529</v>
      </c>
      <c r="C15" s="388">
        <v>0</v>
      </c>
      <c r="D15" s="142" t="s">
        <v>142</v>
      </c>
      <c r="E15" s="144">
        <v>0</v>
      </c>
      <c r="F15" s="527">
        <v>-100</v>
      </c>
      <c r="G15" s="144">
        <v>169.30070000000001</v>
      </c>
      <c r="H15" s="527">
        <v>-53.50146015248162</v>
      </c>
      <c r="I15" s="470">
        <v>0.27942049368650101</v>
      </c>
    </row>
    <row r="16" spans="1:9" x14ac:dyDescent="0.2">
      <c r="A16" s="387"/>
      <c r="B16" s="389" t="s">
        <v>206</v>
      </c>
      <c r="C16" s="388">
        <v>28.363939999999999</v>
      </c>
      <c r="D16" s="142">
        <v>-50.630737008906287</v>
      </c>
      <c r="E16" s="144">
        <v>328.98816000000005</v>
      </c>
      <c r="F16" s="527">
        <v>0.72307380165617541</v>
      </c>
      <c r="G16" s="144">
        <v>559.87875999999994</v>
      </c>
      <c r="H16" s="527">
        <v>17.224401916690631</v>
      </c>
      <c r="I16" s="470">
        <v>0.92404579262688225</v>
      </c>
    </row>
    <row r="17" spans="1:9" x14ac:dyDescent="0.2">
      <c r="A17" s="387"/>
      <c r="B17" s="389" t="s">
        <v>558</v>
      </c>
      <c r="C17" s="388">
        <v>216.07148999999998</v>
      </c>
      <c r="D17" s="142">
        <v>53.247386684456401</v>
      </c>
      <c r="E17" s="144">
        <v>1628.3582099999999</v>
      </c>
      <c r="F17" s="527">
        <v>4.1954433927761849</v>
      </c>
      <c r="G17" s="520">
        <v>2629.9659999999999</v>
      </c>
      <c r="H17" s="527">
        <v>23.774717407018905</v>
      </c>
      <c r="I17" s="391">
        <v>4.3405986986392389</v>
      </c>
    </row>
    <row r="18" spans="1:9" x14ac:dyDescent="0.2">
      <c r="A18" s="387"/>
      <c r="B18" s="389" t="s">
        <v>207</v>
      </c>
      <c r="C18" s="388">
        <v>0</v>
      </c>
      <c r="D18" s="73">
        <v>-100</v>
      </c>
      <c r="E18" s="144">
        <v>239.62339000000003</v>
      </c>
      <c r="F18" s="73">
        <v>-73.18024126047456</v>
      </c>
      <c r="G18" s="520">
        <v>529.15319</v>
      </c>
      <c r="H18" s="527">
        <v>-55.384727406121961</v>
      </c>
      <c r="I18" s="391">
        <v>0.87333511075610937</v>
      </c>
    </row>
    <row r="19" spans="1:9" x14ac:dyDescent="0.2">
      <c r="A19" s="387"/>
      <c r="B19" s="389" t="s">
        <v>208</v>
      </c>
      <c r="C19" s="388">
        <v>0</v>
      </c>
      <c r="D19" s="142" t="s">
        <v>142</v>
      </c>
      <c r="E19" s="144">
        <v>203.95777999999999</v>
      </c>
      <c r="F19" s="73">
        <v>14.648307598079437</v>
      </c>
      <c r="G19" s="520">
        <v>265.62806999999998</v>
      </c>
      <c r="H19" s="527">
        <v>26.634028478775928</v>
      </c>
      <c r="I19" s="391">
        <v>0.43840295082295844</v>
      </c>
    </row>
    <row r="20" spans="1:9" x14ac:dyDescent="0.2">
      <c r="A20" s="486" t="s">
        <v>438</v>
      </c>
      <c r="B20" s="228"/>
      <c r="C20" s="146">
        <v>282.92192</v>
      </c>
      <c r="D20" s="147">
        <v>-0.69215260618851093</v>
      </c>
      <c r="E20" s="146">
        <v>2686.2505599999995</v>
      </c>
      <c r="F20" s="523">
        <v>-15.80843677673136</v>
      </c>
      <c r="G20" s="524">
        <v>4524.1853899999996</v>
      </c>
      <c r="H20" s="523">
        <v>-2.2999493710319352</v>
      </c>
      <c r="I20" s="525">
        <v>7.466892429878051</v>
      </c>
    </row>
    <row r="21" spans="1:9" x14ac:dyDescent="0.2">
      <c r="A21" s="387"/>
      <c r="B21" s="389" t="s">
        <v>210</v>
      </c>
      <c r="C21" s="388">
        <v>366.01826</v>
      </c>
      <c r="D21" s="142">
        <v>18.733305989270928</v>
      </c>
      <c r="E21" s="144">
        <v>2425.7670499999995</v>
      </c>
      <c r="F21" s="527">
        <v>-4.626151729170088</v>
      </c>
      <c r="G21" s="144">
        <v>3396.6216300000001</v>
      </c>
      <c r="H21" s="527">
        <v>-10.749129685400085</v>
      </c>
      <c r="I21" s="471">
        <v>5.6059171209619789</v>
      </c>
    </row>
    <row r="22" spans="1:9" x14ac:dyDescent="0.2">
      <c r="A22" s="632"/>
      <c r="B22" s="389" t="s">
        <v>211</v>
      </c>
      <c r="C22" s="388">
        <v>310.36274000000003</v>
      </c>
      <c r="D22" s="142">
        <v>118.01531249721218</v>
      </c>
      <c r="E22" s="144">
        <v>1632.9715900000001</v>
      </c>
      <c r="F22" s="527">
        <v>27.381505368868943</v>
      </c>
      <c r="G22" s="144">
        <v>2265.5435200000002</v>
      </c>
      <c r="H22" s="527">
        <v>0.72283775317671051</v>
      </c>
      <c r="I22" s="471">
        <v>3.7391415914207875</v>
      </c>
    </row>
    <row r="23" spans="1:9" x14ac:dyDescent="0.2">
      <c r="A23" s="486" t="s">
        <v>337</v>
      </c>
      <c r="B23" s="228"/>
      <c r="C23" s="146">
        <v>676.38100000000009</v>
      </c>
      <c r="D23" s="147">
        <v>50.097596136338531</v>
      </c>
      <c r="E23" s="146">
        <v>4058.7386399999996</v>
      </c>
      <c r="F23" s="523">
        <v>6.1001785802689534</v>
      </c>
      <c r="G23" s="524">
        <v>5662.1651499999998</v>
      </c>
      <c r="H23" s="523">
        <v>-6.4875638652358498</v>
      </c>
      <c r="I23" s="525">
        <v>9.345058712382766</v>
      </c>
    </row>
    <row r="24" spans="1:9" x14ac:dyDescent="0.2">
      <c r="A24" s="387"/>
      <c r="B24" s="389" t="s">
        <v>212</v>
      </c>
      <c r="C24" s="388">
        <v>138.04087999999999</v>
      </c>
      <c r="D24" s="142">
        <v>-74.734875284349812</v>
      </c>
      <c r="E24" s="144">
        <v>1018.32214</v>
      </c>
      <c r="F24" s="527">
        <v>-68.825841018919448</v>
      </c>
      <c r="G24" s="144">
        <v>1806.9832799999999</v>
      </c>
      <c r="H24" s="527">
        <v>-64.836051203176396</v>
      </c>
      <c r="I24" s="471">
        <v>2.9823158450074505</v>
      </c>
    </row>
    <row r="25" spans="1:9" x14ac:dyDescent="0.2">
      <c r="A25" s="632"/>
      <c r="B25" s="389" t="s">
        <v>213</v>
      </c>
      <c r="C25" s="388">
        <v>245.64159000000001</v>
      </c>
      <c r="D25" s="142">
        <v>13.118330383513976</v>
      </c>
      <c r="E25" s="144">
        <v>2401.7021900000004</v>
      </c>
      <c r="F25" s="527">
        <v>26.817364653925335</v>
      </c>
      <c r="G25" s="144">
        <v>3071.9286500000003</v>
      </c>
      <c r="H25" s="527">
        <v>17.322279581452843</v>
      </c>
      <c r="I25" s="471">
        <v>5.0700311336734378</v>
      </c>
    </row>
    <row r="26" spans="1:9" x14ac:dyDescent="0.2">
      <c r="A26" s="632"/>
      <c r="B26" s="389" t="s">
        <v>214</v>
      </c>
      <c r="C26" s="388">
        <v>0</v>
      </c>
      <c r="D26" s="142" t="s">
        <v>142</v>
      </c>
      <c r="E26" s="144">
        <v>77.219679999999997</v>
      </c>
      <c r="F26" s="527" t="s">
        <v>142</v>
      </c>
      <c r="G26" s="144">
        <v>77.219679999999997</v>
      </c>
      <c r="H26" s="527" t="s">
        <v>142</v>
      </c>
      <c r="I26" s="471">
        <v>0.12744637859095459</v>
      </c>
    </row>
    <row r="27" spans="1:9" x14ac:dyDescent="0.2">
      <c r="A27" s="387"/>
      <c r="B27" s="389" t="s">
        <v>673</v>
      </c>
      <c r="C27" s="388">
        <v>0</v>
      </c>
      <c r="D27" s="142" t="s">
        <v>142</v>
      </c>
      <c r="E27" s="144">
        <v>68.596040000000002</v>
      </c>
      <c r="F27" s="142" t="s">
        <v>142</v>
      </c>
      <c r="G27" s="144">
        <v>68.596040000000002</v>
      </c>
      <c r="H27" s="142" t="s">
        <v>142</v>
      </c>
      <c r="I27" s="496">
        <v>0.11321358601434589</v>
      </c>
    </row>
    <row r="28" spans="1:9" x14ac:dyDescent="0.2">
      <c r="A28" s="387"/>
      <c r="B28" s="389" t="s">
        <v>215</v>
      </c>
      <c r="C28" s="388">
        <v>71.214129999999997</v>
      </c>
      <c r="D28" s="142" t="s">
        <v>142</v>
      </c>
      <c r="E28" s="144">
        <v>71.214129999999997</v>
      </c>
      <c r="F28" s="142" t="s">
        <v>142</v>
      </c>
      <c r="G28" s="144">
        <v>71.214129999999997</v>
      </c>
      <c r="H28" s="142">
        <v>-8.8692430737731129</v>
      </c>
      <c r="I28" s="496">
        <v>0.11753458409832127</v>
      </c>
    </row>
    <row r="29" spans="1:9" x14ac:dyDescent="0.2">
      <c r="A29" s="387"/>
      <c r="B29" s="389" t="s">
        <v>600</v>
      </c>
      <c r="C29" s="388">
        <v>0</v>
      </c>
      <c r="D29" s="142" t="s">
        <v>142</v>
      </c>
      <c r="E29" s="144">
        <v>289.26580000000001</v>
      </c>
      <c r="F29" s="142">
        <v>122.20242076410261</v>
      </c>
      <c r="G29" s="144">
        <v>410.82679999999999</v>
      </c>
      <c r="H29" s="142">
        <v>56.090864337049787</v>
      </c>
      <c r="I29" s="471">
        <v>0.67804461101250846</v>
      </c>
    </row>
    <row r="30" spans="1:9" x14ac:dyDescent="0.2">
      <c r="A30" s="387"/>
      <c r="B30" s="389" t="s">
        <v>633</v>
      </c>
      <c r="C30" s="388">
        <v>0</v>
      </c>
      <c r="D30" s="142">
        <v>-100</v>
      </c>
      <c r="E30" s="144">
        <v>124.07404</v>
      </c>
      <c r="F30" s="142">
        <v>-51.204419531424293</v>
      </c>
      <c r="G30" s="144">
        <v>124.07404</v>
      </c>
      <c r="H30" s="142">
        <v>-67.819189103688942</v>
      </c>
      <c r="I30" s="471">
        <v>0.20477664599424972</v>
      </c>
    </row>
    <row r="31" spans="1:9" x14ac:dyDescent="0.2">
      <c r="A31" s="387"/>
      <c r="B31" s="389" t="s">
        <v>541</v>
      </c>
      <c r="C31" s="388">
        <v>0</v>
      </c>
      <c r="D31" s="142" t="s">
        <v>142</v>
      </c>
      <c r="E31" s="144">
        <v>690.34334999999999</v>
      </c>
      <c r="F31" s="142">
        <v>60.315170097113821</v>
      </c>
      <c r="G31" s="144">
        <v>1384.2796599999999</v>
      </c>
      <c r="H31" s="142">
        <v>145.73930984566178</v>
      </c>
      <c r="I31" s="471">
        <v>2.284669265971031</v>
      </c>
    </row>
    <row r="32" spans="1:9" x14ac:dyDescent="0.2">
      <c r="A32" s="387"/>
      <c r="B32" s="389" t="s">
        <v>216</v>
      </c>
      <c r="C32" s="388">
        <v>391.75387000000001</v>
      </c>
      <c r="D32" s="142">
        <v>-4.9543928735835179</v>
      </c>
      <c r="E32" s="144">
        <v>3354.3816099999999</v>
      </c>
      <c r="F32" s="73">
        <v>15.900663050859906</v>
      </c>
      <c r="G32" s="144">
        <v>4332.9309499999999</v>
      </c>
      <c r="H32" s="527">
        <v>-3.682040630986009</v>
      </c>
      <c r="I32" s="471">
        <v>7.1512386254665206</v>
      </c>
    </row>
    <row r="33" spans="1:9" x14ac:dyDescent="0.2">
      <c r="A33" s="632"/>
      <c r="B33" s="389" t="s">
        <v>217</v>
      </c>
      <c r="C33" s="388">
        <v>542.68279000000007</v>
      </c>
      <c r="D33" s="142">
        <v>39.433355397064176</v>
      </c>
      <c r="E33" s="144">
        <v>3799.7637800000002</v>
      </c>
      <c r="F33" s="73">
        <v>-29.503441837373245</v>
      </c>
      <c r="G33" s="144">
        <v>5799.8865299999998</v>
      </c>
      <c r="H33" s="527">
        <v>-23.634887895988115</v>
      </c>
      <c r="I33" s="471">
        <v>9.5723594618231758</v>
      </c>
    </row>
    <row r="34" spans="1:9" x14ac:dyDescent="0.2">
      <c r="A34" s="632"/>
      <c r="B34" s="389" t="s">
        <v>661</v>
      </c>
      <c r="C34" s="388">
        <v>136.28433000000001</v>
      </c>
      <c r="D34" s="142">
        <v>-0.78924929738262084</v>
      </c>
      <c r="E34" s="144">
        <v>402.97793000000001</v>
      </c>
      <c r="F34" s="73">
        <v>193.35539127562788</v>
      </c>
      <c r="G34" s="144">
        <v>402.97793000000001</v>
      </c>
      <c r="H34" s="73">
        <v>193.35539127562788</v>
      </c>
      <c r="I34" s="471">
        <v>0.66509052913168254</v>
      </c>
    </row>
    <row r="35" spans="1:9" x14ac:dyDescent="0.2">
      <c r="A35" s="632"/>
      <c r="B35" s="389" t="s">
        <v>218</v>
      </c>
      <c r="C35" s="388">
        <v>0</v>
      </c>
      <c r="D35" s="142" t="s">
        <v>142</v>
      </c>
      <c r="E35" s="144">
        <v>22.978919999999999</v>
      </c>
      <c r="F35" s="73" t="s">
        <v>142</v>
      </c>
      <c r="G35" s="144">
        <v>45.708739999999999</v>
      </c>
      <c r="H35" s="73" t="s">
        <v>142</v>
      </c>
      <c r="I35" s="471">
        <v>7.5439491370017459E-2</v>
      </c>
    </row>
    <row r="36" spans="1:9" x14ac:dyDescent="0.2">
      <c r="A36" s="486" t="s">
        <v>439</v>
      </c>
      <c r="B36" s="228"/>
      <c r="C36" s="146">
        <v>1525.6175900000001</v>
      </c>
      <c r="D36" s="147">
        <v>-22.024953546707444</v>
      </c>
      <c r="E36" s="146">
        <v>12320.839610000001</v>
      </c>
      <c r="F36" s="523">
        <v>-14.420850024538115</v>
      </c>
      <c r="G36" s="524">
        <v>17596.62643</v>
      </c>
      <c r="H36" s="523">
        <v>-17.302070291901479</v>
      </c>
      <c r="I36" s="525">
        <v>29.042160158153695</v>
      </c>
    </row>
    <row r="37" spans="1:9" x14ac:dyDescent="0.2">
      <c r="A37" s="150" t="s">
        <v>186</v>
      </c>
      <c r="B37" s="150"/>
      <c r="C37" s="150">
        <v>5137.7947999999997</v>
      </c>
      <c r="D37" s="665">
        <v>-10.899764665746535</v>
      </c>
      <c r="E37" s="150">
        <v>40255.025689999995</v>
      </c>
      <c r="F37" s="659">
        <v>-9.0343408786049988</v>
      </c>
      <c r="G37" s="150">
        <v>60589.936609999997</v>
      </c>
      <c r="H37" s="659">
        <v>-6.1136746972000893</v>
      </c>
      <c r="I37" s="660">
        <v>100</v>
      </c>
    </row>
    <row r="38" spans="1:9" x14ac:dyDescent="0.2">
      <c r="A38" s="151" t="s">
        <v>522</v>
      </c>
      <c r="B38" s="472"/>
      <c r="C38" s="152">
        <v>1856.4592500000001</v>
      </c>
      <c r="D38" s="528">
        <v>4.7299409384633737</v>
      </c>
      <c r="E38" s="152">
        <v>15339.189630000001</v>
      </c>
      <c r="F38" s="528">
        <v>-7.5028971499486383</v>
      </c>
      <c r="G38" s="152">
        <v>22394.089180000003</v>
      </c>
      <c r="H38" s="528">
        <v>-14.077383064026627</v>
      </c>
      <c r="I38" s="529">
        <v>36.960080226101432</v>
      </c>
    </row>
    <row r="39" spans="1:9" x14ac:dyDescent="0.2">
      <c r="A39" s="151" t="s">
        <v>523</v>
      </c>
      <c r="B39" s="472"/>
      <c r="C39" s="152">
        <v>3281.3355500000016</v>
      </c>
      <c r="D39" s="528">
        <v>-17.837067419087589</v>
      </c>
      <c r="E39" s="152">
        <v>24915.836060000009</v>
      </c>
      <c r="F39" s="528">
        <v>-9.952193606445741</v>
      </c>
      <c r="G39" s="152">
        <v>38195.847430000002</v>
      </c>
      <c r="H39" s="528">
        <v>-0.71865864221144737</v>
      </c>
      <c r="I39" s="529">
        <v>63.039919773898575</v>
      </c>
    </row>
    <row r="40" spans="1:9" x14ac:dyDescent="0.2">
      <c r="A40" s="153" t="s">
        <v>524</v>
      </c>
      <c r="B40" s="473"/>
      <c r="C40" s="154">
        <v>1699.1322700000001</v>
      </c>
      <c r="D40" s="530">
        <v>-3.5313032562696378</v>
      </c>
      <c r="E40" s="154">
        <v>13907.055960000002</v>
      </c>
      <c r="F40" s="530">
        <v>-6.9642704558767674</v>
      </c>
      <c r="G40" s="154">
        <v>21276.882659999996</v>
      </c>
      <c r="H40" s="530">
        <v>-1.4909838277300491</v>
      </c>
      <c r="I40" s="531">
        <v>35.116198910972912</v>
      </c>
    </row>
    <row r="41" spans="1:9" x14ac:dyDescent="0.2">
      <c r="A41" s="153" t="s">
        <v>525</v>
      </c>
      <c r="B41" s="473"/>
      <c r="C41" s="154">
        <v>3438.6625300000014</v>
      </c>
      <c r="D41" s="530">
        <v>-14.140304595675801</v>
      </c>
      <c r="E41" s="154">
        <v>26347.969730000008</v>
      </c>
      <c r="F41" s="530">
        <v>-10.090258765565792</v>
      </c>
      <c r="G41" s="154">
        <v>39313.053950000009</v>
      </c>
      <c r="H41" s="530">
        <v>-8.4390882286412143</v>
      </c>
      <c r="I41" s="531">
        <v>64.883801089027102</v>
      </c>
    </row>
    <row r="42" spans="1:9" x14ac:dyDescent="0.2">
      <c r="A42" s="692" t="s">
        <v>639</v>
      </c>
      <c r="B42" s="693"/>
      <c r="C42" s="705">
        <v>28.363939999999999</v>
      </c>
      <c r="D42" s="699">
        <v>-50.630737008906287</v>
      </c>
      <c r="E42" s="479">
        <v>328.98816000000005</v>
      </c>
      <c r="F42" s="694">
        <v>0.72307380165617541</v>
      </c>
      <c r="G42" s="479">
        <v>559.87875999999994</v>
      </c>
      <c r="H42" s="694">
        <v>17.224401916690631</v>
      </c>
      <c r="I42" s="695">
        <v>0.92404579262688225</v>
      </c>
    </row>
    <row r="43" spans="1:9" s="1" customFormat="1" x14ac:dyDescent="0.2">
      <c r="A43" s="80"/>
      <c r="B43" s="84"/>
      <c r="C43" s="84"/>
      <c r="D43" s="84"/>
      <c r="E43" s="84"/>
      <c r="F43" s="84"/>
      <c r="G43" s="84"/>
      <c r="H43" s="84"/>
      <c r="I43" s="79" t="s">
        <v>220</v>
      </c>
    </row>
    <row r="44" spans="1:9" s="1" customFormat="1" x14ac:dyDescent="0.2">
      <c r="A44" s="80" t="s">
        <v>475</v>
      </c>
      <c r="B44" s="84"/>
      <c r="C44" s="84"/>
      <c r="D44" s="84"/>
      <c r="E44" s="84"/>
      <c r="F44" s="84"/>
      <c r="G44" s="84"/>
      <c r="H44" s="84"/>
    </row>
    <row r="45" spans="1:9" s="1" customFormat="1" x14ac:dyDescent="0.2">
      <c r="A45" s="133" t="s">
        <v>527</v>
      </c>
      <c r="B45" s="84"/>
      <c r="C45" s="84"/>
      <c r="D45" s="84"/>
      <c r="E45" s="84"/>
      <c r="F45" s="84"/>
      <c r="G45" s="84"/>
    </row>
    <row r="46" spans="1:9" s="1" customFormat="1" x14ac:dyDescent="0.2">
      <c r="B46" s="84"/>
      <c r="C46" s="84"/>
      <c r="D46" s="84"/>
      <c r="E46" s="84"/>
      <c r="F46" s="84"/>
      <c r="G46" s="84"/>
      <c r="H46" s="84"/>
    </row>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sheetData>
  <mergeCells count="5">
    <mergeCell ref="A3:A4"/>
    <mergeCell ref="C3:D3"/>
    <mergeCell ref="E3:F3"/>
    <mergeCell ref="G3:I3"/>
    <mergeCell ref="B3:B4"/>
  </mergeCells>
  <conditionalFormatting sqref="D9">
    <cfRule type="cellIs" dxfId="154" priority="12" operator="between">
      <formula>-0.5</formula>
      <formula>0.5</formula>
    </cfRule>
    <cfRule type="cellIs" dxfId="153" priority="13" operator="between">
      <formula>0</formula>
      <formula>0.49</formula>
    </cfRule>
  </conditionalFormatting>
  <conditionalFormatting sqref="D17:D19">
    <cfRule type="cellIs" dxfId="152" priority="36" stopIfTrue="1" operator="equal">
      <formula>0</formula>
    </cfRule>
    <cfRule type="cellIs" dxfId="151" priority="37" operator="between">
      <formula>0</formula>
      <formula>0.5</formula>
    </cfRule>
    <cfRule type="cellIs" dxfId="150" priority="38" operator="between">
      <formula>0</formula>
      <formula>0.49</formula>
    </cfRule>
  </conditionalFormatting>
  <conditionalFormatting sqref="F17:F20 F22:F23 F25:F36">
    <cfRule type="cellIs" dxfId="149" priority="47" operator="between">
      <formula>0</formula>
      <formula>0.5</formula>
    </cfRule>
    <cfRule type="cellIs" dxfId="148" priority="48" operator="between">
      <formula>0</formula>
      <formula>0.49</formula>
    </cfRule>
  </conditionalFormatting>
  <conditionalFormatting sqref="F22:F23 F25:F36 F17:F20">
    <cfRule type="cellIs" dxfId="147" priority="46" stopIfTrue="1" operator="equal">
      <formula>0</formula>
    </cfRule>
  </conditionalFormatting>
  <conditionalFormatting sqref="F22:F23">
    <cfRule type="cellIs" dxfId="146" priority="32" operator="between">
      <formula>0</formula>
      <formula>0.5</formula>
    </cfRule>
    <cfRule type="cellIs" dxfId="145" priority="33" operator="between">
      <formula>0</formula>
      <formula>0.49</formula>
    </cfRule>
  </conditionalFormatting>
  <conditionalFormatting sqref="F25:F27">
    <cfRule type="cellIs" dxfId="144" priority="1" operator="between">
      <formula>0</formula>
      <formula>0.5</formula>
    </cfRule>
    <cfRule type="cellIs" dxfId="143" priority="2" operator="between">
      <formula>0</formula>
      <formula>0.49</formula>
    </cfRule>
  </conditionalFormatting>
  <conditionalFormatting sqref="H34:H36">
    <cfRule type="cellIs" dxfId="142" priority="3" stopIfTrue="1" operator="equal">
      <formula>0</formula>
    </cfRule>
    <cfRule type="cellIs" dxfId="141" priority="4" operator="between">
      <formula>0</formula>
      <formula>0.5</formula>
    </cfRule>
    <cfRule type="cellIs" dxfId="140" priority="5" operator="between">
      <formula>0</formula>
      <formula>0.49</formula>
    </cfRule>
  </conditionalFormatting>
  <conditionalFormatting sqref="I36:I38">
    <cfRule type="cellIs" dxfId="139" priority="18" operator="between">
      <formula>0.00001</formula>
      <formula>0.499</formula>
    </cfRule>
  </conditionalFormatting>
  <conditionalFormatting sqref="I36:I42">
    <cfRule type="cellIs" dxfId="138" priority="42" operator="between">
      <formula>0</formula>
      <formula>0.5</formula>
    </cfRule>
    <cfRule type="cellIs" dxfId="137"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80">
        <f>INDICE!A3</f>
        <v>45900</v>
      </c>
      <c r="C3" s="781"/>
      <c r="D3" s="781" t="s">
        <v>115</v>
      </c>
      <c r="E3" s="781"/>
      <c r="F3" s="781" t="s">
        <v>116</v>
      </c>
      <c r="G3" s="781"/>
      <c r="H3" s="1"/>
    </row>
    <row r="4" spans="1:8" x14ac:dyDescent="0.2">
      <c r="A4" s="66"/>
      <c r="B4" s="606" t="s">
        <v>56</v>
      </c>
      <c r="C4" s="606" t="s">
        <v>445</v>
      </c>
      <c r="D4" s="606" t="s">
        <v>56</v>
      </c>
      <c r="E4" s="606" t="s">
        <v>445</v>
      </c>
      <c r="F4" s="606" t="s">
        <v>56</v>
      </c>
      <c r="G4" s="607" t="s">
        <v>445</v>
      </c>
      <c r="H4" s="1"/>
    </row>
    <row r="5" spans="1:8" x14ac:dyDescent="0.2">
      <c r="A5" s="157" t="s">
        <v>8</v>
      </c>
      <c r="B5" s="392">
        <v>60.265954944778407</v>
      </c>
      <c r="C5" s="475">
        <v>-19.3050613267934</v>
      </c>
      <c r="D5" s="392">
        <v>64.846836105613917</v>
      </c>
      <c r="E5" s="475">
        <v>-15.71808099730011</v>
      </c>
      <c r="F5" s="392">
        <v>66.285069263079606</v>
      </c>
      <c r="G5" s="475">
        <v>-15.658645122661103</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80">
        <f>INDICE!A3</f>
        <v>45900</v>
      </c>
      <c r="C3" s="781"/>
      <c r="D3" s="781" t="s">
        <v>115</v>
      </c>
      <c r="E3" s="781"/>
      <c r="F3" s="781" t="s">
        <v>116</v>
      </c>
      <c r="G3" s="781"/>
      <c r="H3" s="781"/>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99.840999999999994</v>
      </c>
      <c r="C6" s="394">
        <v>21.094252204393012</v>
      </c>
      <c r="D6" s="233">
        <v>537.71600000000001</v>
      </c>
      <c r="E6" s="394">
        <v>-24.934073220954179</v>
      </c>
      <c r="F6" s="233">
        <v>874.01499999999999</v>
      </c>
      <c r="G6" s="394">
        <v>-13.26609089835536</v>
      </c>
      <c r="H6" s="394">
        <v>4.1429651100066351</v>
      </c>
    </row>
    <row r="7" spans="1:8" x14ac:dyDescent="0.2">
      <c r="A7" s="1" t="s">
        <v>48</v>
      </c>
      <c r="B7" s="456">
        <v>223.27099999999999</v>
      </c>
      <c r="C7" s="397">
        <v>187.80566404991168</v>
      </c>
      <c r="D7" s="456">
        <v>1428.3509999999999</v>
      </c>
      <c r="E7" s="397">
        <v>192.6504997193048</v>
      </c>
      <c r="F7" s="233">
        <v>1722.1109999999999</v>
      </c>
      <c r="G7" s="394">
        <v>154.71585925563275</v>
      </c>
      <c r="H7" s="394">
        <v>8.1630701859334636</v>
      </c>
    </row>
    <row r="8" spans="1:8" x14ac:dyDescent="0.2">
      <c r="A8" s="1" t="s">
        <v>49</v>
      </c>
      <c r="B8" s="456">
        <v>217.78700000000001</v>
      </c>
      <c r="C8" s="397">
        <v>-24.474445315263456</v>
      </c>
      <c r="D8" s="233">
        <v>1545.876</v>
      </c>
      <c r="E8" s="394">
        <v>58.679141667906954</v>
      </c>
      <c r="F8" s="233">
        <v>2127.578</v>
      </c>
      <c r="G8" s="394">
        <v>52.965883567572845</v>
      </c>
      <c r="H8" s="394">
        <v>10.08504593492983</v>
      </c>
    </row>
    <row r="9" spans="1:8" x14ac:dyDescent="0.2">
      <c r="A9" s="1" t="s">
        <v>122</v>
      </c>
      <c r="B9" s="456">
        <v>684.48</v>
      </c>
      <c r="C9" s="394">
        <v>22.624912664146606</v>
      </c>
      <c r="D9" s="233">
        <v>5263.8209999999999</v>
      </c>
      <c r="E9" s="394">
        <v>-1.9804386226591388</v>
      </c>
      <c r="F9" s="233">
        <v>8168.3550000000014</v>
      </c>
      <c r="G9" s="394">
        <v>3.6237297669443116</v>
      </c>
      <c r="H9" s="394">
        <v>38.719255128514099</v>
      </c>
    </row>
    <row r="10" spans="1:8" x14ac:dyDescent="0.2">
      <c r="A10" s="1" t="s">
        <v>123</v>
      </c>
      <c r="B10" s="456">
        <v>433.48100000000011</v>
      </c>
      <c r="C10" s="394">
        <v>-15.281800521425726</v>
      </c>
      <c r="D10" s="233">
        <v>3999.5440000000003</v>
      </c>
      <c r="E10" s="394">
        <v>-8.1035487792576877</v>
      </c>
      <c r="F10" s="233">
        <v>6009.1629999999996</v>
      </c>
      <c r="G10" s="394">
        <v>-6.8858588574186825</v>
      </c>
      <c r="H10" s="394">
        <v>28.484353986307781</v>
      </c>
    </row>
    <row r="11" spans="1:8" x14ac:dyDescent="0.2">
      <c r="A11" s="1" t="s">
        <v>225</v>
      </c>
      <c r="B11" s="456">
        <v>227.369</v>
      </c>
      <c r="C11" s="394">
        <v>36.030991055670221</v>
      </c>
      <c r="D11" s="233">
        <v>1534.7069999999999</v>
      </c>
      <c r="E11" s="394">
        <v>32.332786943201576</v>
      </c>
      <c r="F11" s="233">
        <v>2195.1419999999998</v>
      </c>
      <c r="G11" s="394">
        <v>24.922575776717736</v>
      </c>
      <c r="H11" s="394">
        <v>10.405309654308201</v>
      </c>
    </row>
    <row r="12" spans="1:8" x14ac:dyDescent="0.2">
      <c r="A12" s="168" t="s">
        <v>226</v>
      </c>
      <c r="B12" s="457">
        <v>1886.2289999999998</v>
      </c>
      <c r="C12" s="170">
        <v>11.91600554646765</v>
      </c>
      <c r="D12" s="169">
        <v>14310.014999999999</v>
      </c>
      <c r="E12" s="170">
        <v>9.5650326359512228</v>
      </c>
      <c r="F12" s="169">
        <v>21096.363999999998</v>
      </c>
      <c r="G12" s="170">
        <v>10.059606244241078</v>
      </c>
      <c r="H12" s="170">
        <v>100</v>
      </c>
    </row>
    <row r="13" spans="1:8" x14ac:dyDescent="0.2">
      <c r="A13" s="145" t="s">
        <v>227</v>
      </c>
      <c r="B13" s="458"/>
      <c r="C13" s="172"/>
      <c r="D13" s="171"/>
      <c r="E13" s="172"/>
      <c r="F13" s="171"/>
      <c r="G13" s="172"/>
      <c r="H13" s="172"/>
    </row>
    <row r="14" spans="1:8" x14ac:dyDescent="0.2">
      <c r="A14" s="1" t="s">
        <v>406</v>
      </c>
      <c r="B14" s="456">
        <v>58.864999999999995</v>
      </c>
      <c r="C14" s="700">
        <v>32.578828828828819</v>
      </c>
      <c r="D14" s="233">
        <v>341.75899999999996</v>
      </c>
      <c r="E14" s="394">
        <v>-8.4011428448904262</v>
      </c>
      <c r="F14" s="233">
        <v>509.72099999999995</v>
      </c>
      <c r="G14" s="394">
        <v>-6.06420248163103</v>
      </c>
      <c r="H14" s="394">
        <v>2.5673927953675806</v>
      </c>
    </row>
    <row r="15" spans="1:8" x14ac:dyDescent="0.2">
      <c r="A15" s="1" t="s">
        <v>48</v>
      </c>
      <c r="B15" s="456">
        <v>476.37400000000002</v>
      </c>
      <c r="C15" s="394">
        <v>41.118582812453724</v>
      </c>
      <c r="D15" s="233">
        <v>3198.2910000000002</v>
      </c>
      <c r="E15" s="394">
        <v>35.520690236703203</v>
      </c>
      <c r="F15" s="233">
        <v>4358.6679999999997</v>
      </c>
      <c r="G15" s="394">
        <v>23.347403762453112</v>
      </c>
      <c r="H15" s="394">
        <v>21.953996049994451</v>
      </c>
    </row>
    <row r="16" spans="1:8" x14ac:dyDescent="0.2">
      <c r="A16" s="1" t="s">
        <v>49</v>
      </c>
      <c r="B16" s="456">
        <v>35.936999999999998</v>
      </c>
      <c r="C16" s="468">
        <v>10.138220601305587</v>
      </c>
      <c r="D16" s="233">
        <v>391.827</v>
      </c>
      <c r="E16" s="394">
        <v>25.086433941483477</v>
      </c>
      <c r="F16" s="233">
        <v>492.85300000000001</v>
      </c>
      <c r="G16" s="394">
        <v>7.7201326248931768</v>
      </c>
      <c r="H16" s="394">
        <v>2.4824310581186535</v>
      </c>
    </row>
    <row r="17" spans="1:8" x14ac:dyDescent="0.2">
      <c r="A17" s="1" t="s">
        <v>122</v>
      </c>
      <c r="B17" s="456">
        <v>625.99800000000005</v>
      </c>
      <c r="C17" s="394">
        <v>-22.953144038695832</v>
      </c>
      <c r="D17" s="233">
        <v>4168.7119999999995</v>
      </c>
      <c r="E17" s="394">
        <v>-39.987688636519387</v>
      </c>
      <c r="F17" s="233">
        <v>6853.6239999999998</v>
      </c>
      <c r="G17" s="394">
        <v>-32.524063372969827</v>
      </c>
      <c r="H17" s="394">
        <v>34.520737579496114</v>
      </c>
    </row>
    <row r="18" spans="1:8" x14ac:dyDescent="0.2">
      <c r="A18" s="1" t="s">
        <v>123</v>
      </c>
      <c r="B18" s="456">
        <v>274.30799999999999</v>
      </c>
      <c r="C18" s="394">
        <v>8.8757114619799466</v>
      </c>
      <c r="D18" s="233">
        <v>1931.6610000000001</v>
      </c>
      <c r="E18" s="394">
        <v>4.0726373466517902</v>
      </c>
      <c r="F18" s="233">
        <v>2801.4280000000003</v>
      </c>
      <c r="G18" s="394">
        <v>1.041568231411522</v>
      </c>
      <c r="H18" s="394">
        <v>14.11039777435305</v>
      </c>
    </row>
    <row r="19" spans="1:8" x14ac:dyDescent="0.2">
      <c r="A19" s="1" t="s">
        <v>225</v>
      </c>
      <c r="B19" s="456">
        <v>553.51300000000003</v>
      </c>
      <c r="C19" s="394">
        <v>19.953666681836605</v>
      </c>
      <c r="D19" s="233">
        <v>3230.2950000000001</v>
      </c>
      <c r="E19" s="394">
        <v>-12.392483798835704</v>
      </c>
      <c r="F19" s="233">
        <v>4837.3490000000002</v>
      </c>
      <c r="G19" s="394">
        <v>-14.024464913333068</v>
      </c>
      <c r="H19" s="394">
        <v>24.36504474267015</v>
      </c>
    </row>
    <row r="20" spans="1:8" x14ac:dyDescent="0.2">
      <c r="A20" s="173" t="s">
        <v>228</v>
      </c>
      <c r="B20" s="459">
        <v>2024.9950000000001</v>
      </c>
      <c r="C20" s="175">
        <v>4.3556883524334999</v>
      </c>
      <c r="D20" s="174">
        <v>13262.545000000002</v>
      </c>
      <c r="E20" s="175">
        <v>-14.633925769196399</v>
      </c>
      <c r="F20" s="174">
        <v>19853.643</v>
      </c>
      <c r="G20" s="175">
        <v>-14.01598437552172</v>
      </c>
      <c r="H20" s="175">
        <v>100</v>
      </c>
    </row>
    <row r="21" spans="1:8" x14ac:dyDescent="0.2">
      <c r="A21" s="145" t="s">
        <v>450</v>
      </c>
      <c r="B21" s="460"/>
      <c r="C21" s="396"/>
      <c r="D21" s="395"/>
      <c r="E21" s="396"/>
      <c r="F21" s="395"/>
      <c r="G21" s="396"/>
      <c r="H21" s="396"/>
    </row>
    <row r="22" spans="1:8" x14ac:dyDescent="0.2">
      <c r="A22" s="1" t="s">
        <v>406</v>
      </c>
      <c r="B22" s="456">
        <v>-40.975999999999999</v>
      </c>
      <c r="C22" s="394">
        <v>7.6927120292254711</v>
      </c>
      <c r="D22" s="233">
        <v>-195.95700000000005</v>
      </c>
      <c r="E22" s="394">
        <v>-42.906465513473826</v>
      </c>
      <c r="F22" s="233">
        <v>-364.29400000000004</v>
      </c>
      <c r="G22" s="394">
        <v>-21.668996065108477</v>
      </c>
      <c r="H22" s="397" t="s">
        <v>451</v>
      </c>
    </row>
    <row r="23" spans="1:8" x14ac:dyDescent="0.2">
      <c r="A23" s="1" t="s">
        <v>48</v>
      </c>
      <c r="B23" s="456">
        <v>253.10300000000004</v>
      </c>
      <c r="C23" s="394">
        <v>-2.6500713480747398</v>
      </c>
      <c r="D23" s="233">
        <v>1769.9400000000003</v>
      </c>
      <c r="E23" s="394">
        <v>-5.4482864725566165</v>
      </c>
      <c r="F23" s="233">
        <v>2636.5569999999998</v>
      </c>
      <c r="G23" s="394">
        <v>-7.7340081279104922</v>
      </c>
      <c r="H23" s="397" t="s">
        <v>451</v>
      </c>
    </row>
    <row r="24" spans="1:8" x14ac:dyDescent="0.2">
      <c r="A24" s="1" t="s">
        <v>49</v>
      </c>
      <c r="B24" s="456">
        <v>-181.85000000000002</v>
      </c>
      <c r="C24" s="397">
        <v>-28.890678950311461</v>
      </c>
      <c r="D24" s="233">
        <v>-1154.049</v>
      </c>
      <c r="E24" s="394">
        <v>74.599301027278074</v>
      </c>
      <c r="F24" s="233">
        <v>-1634.7249999999999</v>
      </c>
      <c r="G24" s="394">
        <v>75.145416578722063</v>
      </c>
      <c r="H24" s="397" t="s">
        <v>451</v>
      </c>
    </row>
    <row r="25" spans="1:8" x14ac:dyDescent="0.2">
      <c r="A25" s="1" t="s">
        <v>122</v>
      </c>
      <c r="B25" s="456">
        <v>-58.481999999999971</v>
      </c>
      <c r="C25" s="394">
        <v>-122.99724734565476</v>
      </c>
      <c r="D25" s="233">
        <v>-1095.1090000000004</v>
      </c>
      <c r="E25" s="394">
        <v>-169.47541449537951</v>
      </c>
      <c r="F25" s="233">
        <v>-1314.7310000000016</v>
      </c>
      <c r="G25" s="394">
        <v>-157.8048311863495</v>
      </c>
      <c r="H25" s="397" t="s">
        <v>451</v>
      </c>
    </row>
    <row r="26" spans="1:8" x14ac:dyDescent="0.2">
      <c r="A26" s="1" t="s">
        <v>123</v>
      </c>
      <c r="B26" s="456">
        <v>-159.17300000000012</v>
      </c>
      <c r="C26" s="394">
        <v>-38.715502371711892</v>
      </c>
      <c r="D26" s="233">
        <v>-2067.8830000000003</v>
      </c>
      <c r="E26" s="394">
        <v>-17.157400630328397</v>
      </c>
      <c r="F26" s="233">
        <v>-3207.7349999999992</v>
      </c>
      <c r="G26" s="394">
        <v>-12.856849846305163</v>
      </c>
      <c r="H26" s="397" t="s">
        <v>451</v>
      </c>
    </row>
    <row r="27" spans="1:8" x14ac:dyDescent="0.2">
      <c r="A27" s="1" t="s">
        <v>225</v>
      </c>
      <c r="B27" s="456">
        <v>326.14400000000001</v>
      </c>
      <c r="C27" s="394">
        <v>10.82251082251083</v>
      </c>
      <c r="D27" s="233">
        <v>1695.5880000000002</v>
      </c>
      <c r="E27" s="394">
        <v>-32.914474449476181</v>
      </c>
      <c r="F27" s="233">
        <v>2642.2070000000003</v>
      </c>
      <c r="G27" s="394">
        <v>-31.712206817751255</v>
      </c>
      <c r="H27" s="397" t="s">
        <v>451</v>
      </c>
    </row>
    <row r="28" spans="1:8" x14ac:dyDescent="0.2">
      <c r="A28" s="173" t="s">
        <v>229</v>
      </c>
      <c r="B28" s="459">
        <v>138.7660000000003</v>
      </c>
      <c r="C28" s="175">
        <v>-45.598387937759703</v>
      </c>
      <c r="D28" s="174">
        <v>-1047.4699999999975</v>
      </c>
      <c r="E28" s="175">
        <v>-142.31630963740639</v>
      </c>
      <c r="F28" s="174">
        <v>-1242.7209999999977</v>
      </c>
      <c r="G28" s="175">
        <v>-131.68754017609783</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801" t="s">
        <v>447</v>
      </c>
      <c r="B3" s="799" t="s">
        <v>448</v>
      </c>
      <c r="C3" s="784">
        <f>INDICE!A3</f>
        <v>45900</v>
      </c>
      <c r="D3" s="782">
        <v>41671</v>
      </c>
      <c r="E3" s="782">
        <v>41671</v>
      </c>
      <c r="F3" s="781" t="s">
        <v>116</v>
      </c>
      <c r="G3" s="781"/>
      <c r="H3" s="781"/>
    </row>
    <row r="4" spans="1:22" x14ac:dyDescent="0.2">
      <c r="A4" s="802"/>
      <c r="B4" s="800"/>
      <c r="C4" s="82" t="s">
        <v>456</v>
      </c>
      <c r="D4" s="82" t="s">
        <v>457</v>
      </c>
      <c r="E4" s="82" t="s">
        <v>230</v>
      </c>
      <c r="F4" s="82" t="s">
        <v>456</v>
      </c>
      <c r="G4" s="82" t="s">
        <v>457</v>
      </c>
      <c r="H4" s="82" t="s">
        <v>230</v>
      </c>
    </row>
    <row r="5" spans="1:22" x14ac:dyDescent="0.2">
      <c r="A5" s="398"/>
      <c r="B5" s="532" t="s">
        <v>200</v>
      </c>
      <c r="C5" s="141">
        <v>0</v>
      </c>
      <c r="D5" s="141">
        <v>34.009</v>
      </c>
      <c r="E5" s="177">
        <v>34.009</v>
      </c>
      <c r="F5" s="143">
        <v>59.58</v>
      </c>
      <c r="G5" s="141">
        <v>234.22699999999998</v>
      </c>
      <c r="H5" s="176">
        <v>174.64699999999999</v>
      </c>
      <c r="J5" s="743"/>
      <c r="K5" s="743"/>
      <c r="L5" s="743"/>
      <c r="M5" s="743"/>
      <c r="N5" s="743"/>
      <c r="O5" s="743"/>
      <c r="P5" s="743"/>
      <c r="Q5" s="743"/>
      <c r="R5" s="743"/>
      <c r="S5" s="743"/>
      <c r="T5" s="743"/>
      <c r="U5" s="743"/>
      <c r="V5" s="743"/>
    </row>
    <row r="6" spans="1:22" x14ac:dyDescent="0.2">
      <c r="A6" s="398"/>
      <c r="B6" s="532" t="s">
        <v>231</v>
      </c>
      <c r="C6" s="141">
        <v>240.95599999999999</v>
      </c>
      <c r="D6" s="144">
        <v>294.113</v>
      </c>
      <c r="E6" s="177">
        <v>53.157000000000011</v>
      </c>
      <c r="F6" s="143">
        <v>1941.4779999999996</v>
      </c>
      <c r="G6" s="141">
        <v>1548.6980000000001</v>
      </c>
      <c r="H6" s="177">
        <v>-392.77999999999952</v>
      </c>
      <c r="J6" s="743"/>
      <c r="K6" s="743"/>
      <c r="L6" s="743"/>
      <c r="M6" s="743"/>
      <c r="N6" s="743"/>
      <c r="O6" s="743"/>
      <c r="P6" s="743"/>
      <c r="Q6" s="743"/>
      <c r="R6" s="743"/>
      <c r="S6" s="743"/>
      <c r="T6" s="743"/>
      <c r="U6" s="743"/>
      <c r="V6" s="743"/>
    </row>
    <row r="7" spans="1:22" x14ac:dyDescent="0.2">
      <c r="A7" s="398"/>
      <c r="B7" s="648" t="s">
        <v>201</v>
      </c>
      <c r="C7" s="141">
        <v>0</v>
      </c>
      <c r="D7" s="96">
        <v>2.8889999999999998</v>
      </c>
      <c r="E7" s="686">
        <v>2.8889999999999998</v>
      </c>
      <c r="F7" s="143">
        <v>6.8390000000000004</v>
      </c>
      <c r="G7" s="141">
        <v>31.285999999999998</v>
      </c>
      <c r="H7" s="177">
        <v>24.446999999999996</v>
      </c>
      <c r="J7" s="743"/>
      <c r="K7" s="743"/>
      <c r="L7" s="743"/>
      <c r="M7" s="743"/>
      <c r="N7" s="743"/>
      <c r="O7" s="743"/>
      <c r="P7" s="743"/>
      <c r="Q7" s="743"/>
      <c r="R7" s="743"/>
      <c r="S7" s="743"/>
      <c r="T7" s="743"/>
      <c r="U7" s="743"/>
      <c r="V7" s="743"/>
    </row>
    <row r="8" spans="1:22" x14ac:dyDescent="0.2">
      <c r="A8" s="486" t="s">
        <v>300</v>
      </c>
      <c r="B8" s="647"/>
      <c r="C8" s="146">
        <v>240.95599999999999</v>
      </c>
      <c r="D8" s="178">
        <v>331.01100000000002</v>
      </c>
      <c r="E8" s="178">
        <v>90.055000000000035</v>
      </c>
      <c r="F8" s="146">
        <v>2007.8969999999995</v>
      </c>
      <c r="G8" s="178">
        <v>1814.2110000000002</v>
      </c>
      <c r="H8" s="178">
        <v>-193.68599999999924</v>
      </c>
      <c r="J8" s="743"/>
      <c r="K8" s="743"/>
      <c r="L8" s="743"/>
      <c r="M8" s="743"/>
      <c r="N8" s="743"/>
      <c r="O8" s="743"/>
      <c r="P8" s="743"/>
      <c r="Q8" s="743"/>
      <c r="R8" s="743"/>
      <c r="S8" s="743"/>
      <c r="T8" s="743"/>
      <c r="U8" s="743"/>
      <c r="V8" s="743"/>
    </row>
    <row r="9" spans="1:22" x14ac:dyDescent="0.2">
      <c r="A9" s="398"/>
      <c r="B9" s="533" t="s">
        <v>202</v>
      </c>
      <c r="C9" s="144">
        <v>11.026</v>
      </c>
      <c r="D9" s="144">
        <v>8.7240000000000002</v>
      </c>
      <c r="E9" s="179">
        <v>-2.3019999999999996</v>
      </c>
      <c r="F9" s="144">
        <v>46.165000000000006</v>
      </c>
      <c r="G9" s="143">
        <v>46.281999999999996</v>
      </c>
      <c r="H9" s="765">
        <v>0.11699999999999022</v>
      </c>
      <c r="J9" s="743"/>
      <c r="K9" s="743"/>
      <c r="L9" s="743"/>
      <c r="M9" s="743"/>
      <c r="N9" s="743"/>
      <c r="O9" s="743"/>
      <c r="P9" s="743"/>
      <c r="Q9" s="743"/>
      <c r="R9" s="743"/>
      <c r="S9" s="743"/>
      <c r="T9" s="743"/>
      <c r="U9" s="743"/>
      <c r="V9" s="743"/>
    </row>
    <row r="10" spans="1:22" x14ac:dyDescent="0.2">
      <c r="A10" s="398"/>
      <c r="B10" s="533" t="s">
        <v>582</v>
      </c>
      <c r="C10" s="144">
        <v>0</v>
      </c>
      <c r="D10" s="141">
        <v>0</v>
      </c>
      <c r="E10" s="179">
        <v>0</v>
      </c>
      <c r="F10" s="144">
        <v>109.55199999999999</v>
      </c>
      <c r="G10" s="141">
        <v>36.996000000000002</v>
      </c>
      <c r="H10" s="179">
        <v>-72.555999999999983</v>
      </c>
      <c r="J10" s="743"/>
      <c r="K10" s="743"/>
      <c r="L10" s="743"/>
      <c r="M10" s="743"/>
      <c r="N10" s="743"/>
      <c r="O10" s="743"/>
      <c r="P10" s="743"/>
      <c r="Q10" s="743"/>
      <c r="R10" s="743"/>
      <c r="S10" s="743"/>
      <c r="T10" s="743"/>
      <c r="U10" s="743"/>
      <c r="V10" s="743"/>
    </row>
    <row r="11" spans="1:22" x14ac:dyDescent="0.2">
      <c r="A11" s="398"/>
      <c r="B11" s="648" t="s">
        <v>232</v>
      </c>
      <c r="C11" s="144">
        <v>0</v>
      </c>
      <c r="D11" s="144">
        <v>3.5289999999999999</v>
      </c>
      <c r="E11" s="179">
        <v>3.5289999999999999</v>
      </c>
      <c r="F11" s="144">
        <v>73.672000000000025</v>
      </c>
      <c r="G11" s="141">
        <v>436.66200000000003</v>
      </c>
      <c r="H11" s="177">
        <v>362.99</v>
      </c>
      <c r="J11" s="743"/>
      <c r="K11" s="743"/>
      <c r="L11" s="743"/>
      <c r="M11" s="743"/>
      <c r="N11" s="743"/>
      <c r="O11" s="743"/>
      <c r="P11" s="743"/>
      <c r="Q11" s="743"/>
      <c r="R11" s="743"/>
      <c r="S11" s="743"/>
      <c r="T11" s="743"/>
      <c r="U11" s="743"/>
      <c r="V11" s="743"/>
    </row>
    <row r="12" spans="1:22" x14ac:dyDescent="0.2">
      <c r="A12" s="632" t="s">
        <v>454</v>
      </c>
      <c r="C12" s="146">
        <v>11.026</v>
      </c>
      <c r="D12" s="146">
        <v>12.253</v>
      </c>
      <c r="E12" s="178">
        <v>1.2270000000000003</v>
      </c>
      <c r="F12" s="146">
        <v>229.38900000000001</v>
      </c>
      <c r="G12" s="146">
        <v>519.94000000000005</v>
      </c>
      <c r="H12" s="178">
        <v>290.55100000000004</v>
      </c>
      <c r="J12" s="743"/>
      <c r="K12" s="743"/>
      <c r="L12" s="743"/>
      <c r="M12" s="743"/>
      <c r="N12" s="743"/>
      <c r="O12" s="743"/>
      <c r="P12" s="743"/>
      <c r="Q12" s="743"/>
      <c r="R12" s="743"/>
      <c r="S12" s="743"/>
      <c r="T12" s="743"/>
      <c r="U12" s="743"/>
      <c r="V12" s="743"/>
    </row>
    <row r="13" spans="1:22" x14ac:dyDescent="0.2">
      <c r="A13" s="650"/>
      <c r="B13" s="649" t="s">
        <v>266</v>
      </c>
      <c r="C13" s="144">
        <v>8.0830000000000002</v>
      </c>
      <c r="D13" s="141">
        <v>20.81</v>
      </c>
      <c r="E13" s="179">
        <v>12.726999999999999</v>
      </c>
      <c r="F13" s="144">
        <v>248.887</v>
      </c>
      <c r="G13" s="141">
        <v>190.72200000000001</v>
      </c>
      <c r="H13" s="179">
        <v>-58.164999999999992</v>
      </c>
      <c r="J13" s="743"/>
      <c r="K13" s="743"/>
      <c r="L13" s="743"/>
      <c r="M13" s="743"/>
      <c r="N13" s="743"/>
      <c r="O13" s="743"/>
      <c r="P13" s="743"/>
      <c r="Q13" s="743"/>
      <c r="R13" s="743"/>
      <c r="S13" s="743"/>
      <c r="T13" s="743"/>
      <c r="U13" s="743"/>
      <c r="V13" s="743"/>
    </row>
    <row r="14" spans="1:22" x14ac:dyDescent="0.2">
      <c r="A14" s="398"/>
      <c r="B14" s="533" t="s">
        <v>233</v>
      </c>
      <c r="C14" s="144">
        <v>81.141000000000005</v>
      </c>
      <c r="D14" s="141">
        <v>31.454000000000001</v>
      </c>
      <c r="E14" s="179">
        <v>-49.687000000000005</v>
      </c>
      <c r="F14" s="144">
        <v>772.79899999999998</v>
      </c>
      <c r="G14" s="141">
        <v>576.59799999999996</v>
      </c>
      <c r="H14" s="179">
        <v>-196.20100000000002</v>
      </c>
      <c r="J14" s="743"/>
      <c r="K14" s="743"/>
      <c r="L14" s="743"/>
      <c r="M14" s="743"/>
      <c r="N14" s="743"/>
      <c r="O14" s="743"/>
      <c r="P14" s="743"/>
      <c r="Q14" s="743"/>
      <c r="R14" s="743"/>
      <c r="S14" s="743"/>
      <c r="T14" s="743"/>
      <c r="U14" s="743"/>
      <c r="V14" s="743"/>
    </row>
    <row r="15" spans="1:22" x14ac:dyDescent="0.2">
      <c r="A15" s="398"/>
      <c r="B15" s="533" t="s">
        <v>234</v>
      </c>
      <c r="C15" s="96">
        <v>80.835999999999999</v>
      </c>
      <c r="D15" s="144">
        <v>242.64400000000001</v>
      </c>
      <c r="E15" s="177">
        <v>161.80799999999999</v>
      </c>
      <c r="F15" s="144">
        <v>729.54200000000014</v>
      </c>
      <c r="G15" s="144">
        <v>2472.1180000000004</v>
      </c>
      <c r="H15" s="177">
        <v>1742.5760000000002</v>
      </c>
      <c r="J15" s="743"/>
      <c r="K15" s="743"/>
      <c r="L15" s="743"/>
      <c r="M15" s="743"/>
      <c r="N15" s="743"/>
      <c r="O15" s="743"/>
      <c r="P15" s="743"/>
      <c r="Q15" s="743"/>
      <c r="R15" s="743"/>
      <c r="S15" s="743"/>
      <c r="T15" s="743"/>
      <c r="U15" s="743"/>
      <c r="V15" s="743"/>
    </row>
    <row r="16" spans="1:22" x14ac:dyDescent="0.2">
      <c r="A16" s="398"/>
      <c r="B16" s="533" t="s">
        <v>581</v>
      </c>
      <c r="C16" s="144">
        <v>100.93</v>
      </c>
      <c r="D16" s="96">
        <v>149.59899999999999</v>
      </c>
      <c r="E16" s="177">
        <v>48.668999999999983</v>
      </c>
      <c r="F16" s="144">
        <v>2225.5410000000002</v>
      </c>
      <c r="G16" s="141">
        <v>1037.624</v>
      </c>
      <c r="H16" s="177">
        <v>-1187.9170000000001</v>
      </c>
      <c r="J16" s="743"/>
      <c r="K16" s="743"/>
      <c r="L16" s="743"/>
      <c r="M16" s="743"/>
      <c r="N16" s="743"/>
      <c r="O16" s="743"/>
      <c r="P16" s="743"/>
      <c r="Q16" s="743"/>
      <c r="R16" s="743"/>
      <c r="S16" s="743"/>
      <c r="T16" s="743"/>
      <c r="U16" s="743"/>
      <c r="V16" s="743"/>
    </row>
    <row r="17" spans="1:22" x14ac:dyDescent="0.2">
      <c r="A17" s="398"/>
      <c r="B17" s="533" t="s">
        <v>206</v>
      </c>
      <c r="C17" s="144">
        <v>307.54899999999998</v>
      </c>
      <c r="D17" s="96">
        <v>65.313999999999993</v>
      </c>
      <c r="E17" s="686">
        <v>-242.23499999999999</v>
      </c>
      <c r="F17" s="144">
        <v>3477.6440000000002</v>
      </c>
      <c r="G17" s="141">
        <v>1008.229</v>
      </c>
      <c r="H17" s="177">
        <v>-2469.415</v>
      </c>
      <c r="J17" s="743"/>
      <c r="K17" s="743"/>
      <c r="L17" s="743"/>
      <c r="M17" s="743"/>
      <c r="N17" s="743"/>
      <c r="O17" s="743"/>
      <c r="P17" s="743"/>
      <c r="Q17" s="743"/>
      <c r="R17" s="743"/>
      <c r="S17" s="743"/>
      <c r="T17" s="743"/>
      <c r="U17" s="743"/>
      <c r="V17" s="743"/>
    </row>
    <row r="18" spans="1:22" x14ac:dyDescent="0.2">
      <c r="A18" s="398"/>
      <c r="B18" s="533" t="s">
        <v>280</v>
      </c>
      <c r="C18" s="143">
        <v>0</v>
      </c>
      <c r="D18" s="143">
        <v>112.18600000000001</v>
      </c>
      <c r="E18" s="179">
        <v>112.18600000000001</v>
      </c>
      <c r="F18" s="144">
        <v>114.536</v>
      </c>
      <c r="G18" s="141">
        <v>730.20099999999991</v>
      </c>
      <c r="H18" s="177">
        <v>615.66499999999996</v>
      </c>
      <c r="J18" s="743"/>
      <c r="K18" s="743"/>
      <c r="L18" s="743"/>
      <c r="M18" s="743"/>
      <c r="N18" s="743"/>
      <c r="O18" s="743"/>
      <c r="P18" s="743"/>
      <c r="Q18" s="743"/>
      <c r="R18" s="743"/>
      <c r="S18" s="743"/>
      <c r="T18" s="743"/>
      <c r="U18" s="743"/>
      <c r="V18" s="743"/>
    </row>
    <row r="19" spans="1:22" x14ac:dyDescent="0.2">
      <c r="A19" s="398"/>
      <c r="B19" s="533" t="s">
        <v>540</v>
      </c>
      <c r="C19" s="144">
        <v>187.01400000000001</v>
      </c>
      <c r="D19" s="141">
        <v>136.66800000000001</v>
      </c>
      <c r="E19" s="177">
        <v>-50.346000000000004</v>
      </c>
      <c r="F19" s="144">
        <v>2534.627</v>
      </c>
      <c r="G19" s="141">
        <v>881.48400000000004</v>
      </c>
      <c r="H19" s="177">
        <v>-1653.143</v>
      </c>
      <c r="J19" s="743"/>
      <c r="K19" s="743"/>
      <c r="L19" s="743"/>
      <c r="M19" s="743"/>
      <c r="N19" s="743"/>
      <c r="O19" s="743"/>
      <c r="P19" s="743"/>
      <c r="Q19" s="743"/>
      <c r="R19" s="743"/>
      <c r="S19" s="743"/>
      <c r="T19" s="743"/>
      <c r="U19" s="743"/>
      <c r="V19" s="743"/>
    </row>
    <row r="20" spans="1:22" x14ac:dyDescent="0.2">
      <c r="A20" s="398"/>
      <c r="B20" s="533" t="s">
        <v>236</v>
      </c>
      <c r="C20" s="96">
        <v>5.99</v>
      </c>
      <c r="D20" s="141">
        <v>186.11500000000001</v>
      </c>
      <c r="E20" s="177">
        <v>180.125</v>
      </c>
      <c r="F20" s="144">
        <v>337.90200000000004</v>
      </c>
      <c r="G20" s="141">
        <v>1949.7249999999999</v>
      </c>
      <c r="H20" s="177">
        <v>1611.8229999999999</v>
      </c>
      <c r="J20" s="743"/>
      <c r="K20" s="743"/>
      <c r="L20" s="743"/>
      <c r="M20" s="743"/>
      <c r="N20" s="743"/>
      <c r="O20" s="743"/>
      <c r="P20" s="743"/>
      <c r="Q20" s="743"/>
      <c r="R20" s="743"/>
      <c r="S20" s="743"/>
      <c r="T20" s="743"/>
      <c r="U20" s="743"/>
      <c r="V20" s="743"/>
    </row>
    <row r="21" spans="1:22" x14ac:dyDescent="0.2">
      <c r="A21" s="398"/>
      <c r="B21" s="533" t="s">
        <v>208</v>
      </c>
      <c r="C21" s="96">
        <v>34.15</v>
      </c>
      <c r="D21" s="144">
        <v>17.026</v>
      </c>
      <c r="E21" s="177">
        <v>-17.123999999999999</v>
      </c>
      <c r="F21" s="144">
        <v>623.45099999999991</v>
      </c>
      <c r="G21" s="144">
        <v>621.1579999999999</v>
      </c>
      <c r="H21" s="177">
        <v>-2.2930000000000064</v>
      </c>
      <c r="J21" s="743"/>
      <c r="K21" s="743"/>
      <c r="L21" s="743"/>
      <c r="M21" s="743"/>
      <c r="N21" s="743"/>
      <c r="O21" s="743"/>
      <c r="P21" s="743"/>
      <c r="Q21" s="743"/>
      <c r="R21" s="743"/>
      <c r="S21" s="743"/>
      <c r="T21" s="743"/>
      <c r="U21" s="743"/>
      <c r="V21" s="743"/>
    </row>
    <row r="22" spans="1:22" x14ac:dyDescent="0.2">
      <c r="A22" s="398"/>
      <c r="B22" s="533" t="s">
        <v>237</v>
      </c>
      <c r="C22" s="96">
        <v>15.956</v>
      </c>
      <c r="D22" s="96">
        <v>0.28199999999999997</v>
      </c>
      <c r="E22" s="686">
        <v>-15.673999999999999</v>
      </c>
      <c r="F22" s="144">
        <v>462.24000000000007</v>
      </c>
      <c r="G22" s="96">
        <v>9.8670000000000009</v>
      </c>
      <c r="H22" s="177">
        <v>-452.37300000000005</v>
      </c>
      <c r="J22" s="743"/>
      <c r="K22" s="743"/>
      <c r="L22" s="743"/>
      <c r="M22" s="743"/>
      <c r="N22" s="743"/>
      <c r="O22" s="743"/>
      <c r="P22" s="743"/>
      <c r="Q22" s="743"/>
      <c r="R22" s="743"/>
      <c r="S22" s="743"/>
      <c r="T22" s="743"/>
      <c r="U22" s="743"/>
      <c r="V22" s="743"/>
    </row>
    <row r="23" spans="1:22" x14ac:dyDescent="0.2">
      <c r="A23" s="398"/>
      <c r="B23" s="533" t="s">
        <v>238</v>
      </c>
      <c r="C23" s="96">
        <v>1.0940000000000001</v>
      </c>
      <c r="D23" s="96">
        <v>5.2160000000000002</v>
      </c>
      <c r="E23" s="686">
        <v>4.1219999999999999</v>
      </c>
      <c r="F23" s="144">
        <v>560.90800000000002</v>
      </c>
      <c r="G23" s="141">
        <v>322.40599999999995</v>
      </c>
      <c r="H23" s="177">
        <v>-238.50200000000007</v>
      </c>
      <c r="J23" s="743"/>
      <c r="K23" s="743"/>
      <c r="L23" s="743"/>
      <c r="M23" s="743"/>
      <c r="N23" s="743"/>
      <c r="O23" s="743"/>
      <c r="P23" s="743"/>
      <c r="Q23" s="743"/>
      <c r="R23" s="743"/>
      <c r="S23" s="743"/>
      <c r="T23" s="743"/>
      <c r="U23" s="743"/>
      <c r="V23" s="743"/>
    </row>
    <row r="24" spans="1:22" x14ac:dyDescent="0.2">
      <c r="A24" s="398"/>
      <c r="B24" s="651" t="s">
        <v>239</v>
      </c>
      <c r="C24" s="144">
        <v>121.21399999999994</v>
      </c>
      <c r="D24" s="141">
        <v>131.13399999999956</v>
      </c>
      <c r="E24" s="177">
        <v>9.919999999999618</v>
      </c>
      <c r="F24" s="144">
        <v>963.7659999999978</v>
      </c>
      <c r="G24" s="141">
        <v>1554.4719999999998</v>
      </c>
      <c r="H24" s="177">
        <v>590.70600000000195</v>
      </c>
      <c r="J24" s="743"/>
      <c r="K24" s="743"/>
      <c r="L24" s="743"/>
      <c r="M24" s="743"/>
      <c r="N24" s="743"/>
      <c r="O24" s="743"/>
      <c r="P24" s="743"/>
      <c r="Q24" s="743"/>
      <c r="R24" s="743"/>
      <c r="S24" s="743"/>
      <c r="T24" s="743"/>
      <c r="U24" s="743"/>
      <c r="V24" s="743"/>
    </row>
    <row r="25" spans="1:22" x14ac:dyDescent="0.2">
      <c r="A25" s="632" t="s">
        <v>438</v>
      </c>
      <c r="C25" s="146">
        <v>943.95699999999999</v>
      </c>
      <c r="D25" s="146">
        <v>1098.4479999999996</v>
      </c>
      <c r="E25" s="178">
        <v>154.49099999999964</v>
      </c>
      <c r="F25" s="146">
        <v>13051.842999999997</v>
      </c>
      <c r="G25" s="146">
        <v>11354.604000000001</v>
      </c>
      <c r="H25" s="178">
        <v>-1697.2389999999959</v>
      </c>
      <c r="J25" s="743"/>
      <c r="K25" s="743"/>
      <c r="L25" s="743"/>
      <c r="M25" s="743"/>
      <c r="N25" s="743"/>
      <c r="O25" s="743"/>
      <c r="P25" s="743"/>
      <c r="Q25" s="743"/>
      <c r="R25" s="743"/>
      <c r="S25" s="743"/>
      <c r="T25" s="743"/>
      <c r="U25" s="743"/>
      <c r="V25" s="743"/>
    </row>
    <row r="26" spans="1:22" x14ac:dyDescent="0.2">
      <c r="A26" s="650"/>
      <c r="B26" s="649" t="s">
        <v>210</v>
      </c>
      <c r="C26" s="144">
        <v>34.040999999999997</v>
      </c>
      <c r="D26" s="141">
        <v>0</v>
      </c>
      <c r="E26" s="179">
        <v>-34.040999999999997</v>
      </c>
      <c r="F26" s="144">
        <v>549.30799999999999</v>
      </c>
      <c r="G26" s="141">
        <v>295.43399999999997</v>
      </c>
      <c r="H26" s="179">
        <v>-253.87400000000002</v>
      </c>
      <c r="J26" s="743"/>
      <c r="K26" s="743"/>
      <c r="L26" s="743"/>
      <c r="M26" s="743"/>
      <c r="N26" s="743"/>
      <c r="O26" s="743"/>
      <c r="P26" s="743"/>
      <c r="Q26" s="743"/>
      <c r="R26" s="743"/>
      <c r="S26" s="743"/>
      <c r="T26" s="743"/>
      <c r="U26" s="743"/>
      <c r="V26" s="743"/>
    </row>
    <row r="27" spans="1:22" x14ac:dyDescent="0.2">
      <c r="A27" s="399"/>
      <c r="B27" s="533" t="s">
        <v>658</v>
      </c>
      <c r="C27" s="144">
        <v>0</v>
      </c>
      <c r="D27" s="144">
        <v>0</v>
      </c>
      <c r="E27" s="177">
        <v>0</v>
      </c>
      <c r="F27" s="144">
        <v>0</v>
      </c>
      <c r="G27" s="96">
        <v>197.893</v>
      </c>
      <c r="H27" s="177">
        <v>197.893</v>
      </c>
      <c r="J27" s="743"/>
      <c r="K27" s="743"/>
      <c r="L27" s="743"/>
      <c r="M27" s="743"/>
      <c r="N27" s="743"/>
      <c r="O27" s="743"/>
      <c r="P27" s="743"/>
      <c r="Q27" s="743"/>
      <c r="R27" s="743"/>
      <c r="S27" s="743"/>
      <c r="T27" s="743"/>
      <c r="U27" s="743"/>
      <c r="V27" s="743"/>
    </row>
    <row r="28" spans="1:22" x14ac:dyDescent="0.2">
      <c r="A28" s="399"/>
      <c r="B28" s="533" t="s">
        <v>240</v>
      </c>
      <c r="C28" s="141">
        <v>1.286</v>
      </c>
      <c r="D28" s="144">
        <v>0</v>
      </c>
      <c r="E28" s="177">
        <v>-1.286</v>
      </c>
      <c r="F28" s="144">
        <v>188.51499999999999</v>
      </c>
      <c r="G28" s="96">
        <v>3.5509999999999997</v>
      </c>
      <c r="H28" s="177">
        <v>-184.964</v>
      </c>
      <c r="J28" s="743"/>
      <c r="K28" s="743"/>
      <c r="L28" s="743"/>
      <c r="M28" s="743"/>
      <c r="N28" s="743"/>
      <c r="O28" s="743"/>
      <c r="P28" s="743"/>
      <c r="Q28" s="743"/>
      <c r="R28" s="743"/>
      <c r="S28" s="743"/>
      <c r="T28" s="743"/>
      <c r="U28" s="743"/>
      <c r="V28" s="743"/>
    </row>
    <row r="29" spans="1:22" x14ac:dyDescent="0.2">
      <c r="A29" s="399"/>
      <c r="B29" s="533" t="s">
        <v>654</v>
      </c>
      <c r="C29" s="141">
        <v>85.974999999999994</v>
      </c>
      <c r="D29" s="144">
        <v>0</v>
      </c>
      <c r="E29" s="177">
        <v>-85.974999999999994</v>
      </c>
      <c r="F29" s="144">
        <v>940.99700000000007</v>
      </c>
      <c r="G29" s="144">
        <v>0</v>
      </c>
      <c r="H29" s="177">
        <v>-940.99700000000007</v>
      </c>
      <c r="J29" s="743"/>
      <c r="K29" s="743"/>
      <c r="L29" s="743"/>
      <c r="M29" s="743"/>
      <c r="N29" s="743"/>
      <c r="O29" s="743"/>
      <c r="P29" s="743"/>
      <c r="Q29" s="743"/>
      <c r="R29" s="743"/>
      <c r="S29" s="743"/>
      <c r="T29" s="743"/>
      <c r="U29" s="743"/>
      <c r="V29" s="743"/>
    </row>
    <row r="30" spans="1:22" x14ac:dyDescent="0.2">
      <c r="A30" s="399"/>
      <c r="B30" s="651" t="s">
        <v>517</v>
      </c>
      <c r="C30" s="96">
        <v>157.417</v>
      </c>
      <c r="D30" s="144">
        <v>35.960999999999999</v>
      </c>
      <c r="E30" s="682">
        <v>-121.456</v>
      </c>
      <c r="F30" s="144">
        <v>370.54399999999987</v>
      </c>
      <c r="G30" s="141">
        <v>113.76100000000002</v>
      </c>
      <c r="H30" s="177">
        <v>-256.78299999999984</v>
      </c>
      <c r="J30" s="743"/>
      <c r="K30" s="743"/>
      <c r="L30" s="743"/>
      <c r="M30" s="743"/>
      <c r="N30" s="743"/>
      <c r="O30" s="743"/>
      <c r="P30" s="743"/>
      <c r="Q30" s="743"/>
      <c r="R30" s="743"/>
      <c r="S30" s="743"/>
      <c r="T30" s="743"/>
      <c r="U30" s="743"/>
      <c r="V30" s="743"/>
    </row>
    <row r="31" spans="1:22" x14ac:dyDescent="0.2">
      <c r="A31" s="632" t="s">
        <v>337</v>
      </c>
      <c r="C31" s="146">
        <v>278.71899999999999</v>
      </c>
      <c r="D31" s="146">
        <v>35.960999999999999</v>
      </c>
      <c r="E31" s="178">
        <v>-242.75799999999998</v>
      </c>
      <c r="F31" s="146">
        <v>2049.364</v>
      </c>
      <c r="G31" s="146">
        <v>610.63900000000001</v>
      </c>
      <c r="H31" s="178">
        <v>-1438.7249999999999</v>
      </c>
      <c r="J31" s="743"/>
      <c r="K31" s="743"/>
      <c r="L31" s="743"/>
      <c r="M31" s="743"/>
      <c r="N31" s="743"/>
      <c r="O31" s="743"/>
      <c r="P31" s="743"/>
      <c r="Q31" s="743"/>
      <c r="R31" s="743"/>
      <c r="S31" s="743"/>
      <c r="T31" s="743"/>
      <c r="U31" s="743"/>
      <c r="V31" s="743"/>
    </row>
    <row r="32" spans="1:22" x14ac:dyDescent="0.2">
      <c r="A32" s="650"/>
      <c r="B32" s="649" t="s">
        <v>213</v>
      </c>
      <c r="C32" s="144">
        <v>114.56699999999999</v>
      </c>
      <c r="D32" s="141">
        <v>0</v>
      </c>
      <c r="E32" s="179">
        <v>-114.56699999999999</v>
      </c>
      <c r="F32" s="144">
        <v>1027.7939999999999</v>
      </c>
      <c r="G32" s="141">
        <v>0</v>
      </c>
      <c r="H32" s="179">
        <v>-1027.7939999999999</v>
      </c>
      <c r="J32" s="743"/>
      <c r="K32" s="743"/>
      <c r="L32" s="743"/>
      <c r="M32" s="743"/>
      <c r="N32" s="743"/>
      <c r="O32" s="743"/>
      <c r="P32" s="743"/>
      <c r="Q32" s="743"/>
      <c r="R32" s="743"/>
      <c r="S32" s="743"/>
      <c r="T32" s="743"/>
      <c r="U32" s="743"/>
      <c r="V32" s="743"/>
    </row>
    <row r="33" spans="1:22" x14ac:dyDescent="0.2">
      <c r="A33" s="399"/>
      <c r="B33" s="533" t="s">
        <v>241</v>
      </c>
      <c r="C33" s="144">
        <v>0</v>
      </c>
      <c r="D33" s="144">
        <v>280.74400000000003</v>
      </c>
      <c r="E33" s="177">
        <v>280.74400000000003</v>
      </c>
      <c r="F33" s="144">
        <v>222.489</v>
      </c>
      <c r="G33" s="144">
        <v>2964.4180000000001</v>
      </c>
      <c r="H33" s="177">
        <v>2741.9290000000001</v>
      </c>
      <c r="J33" s="743"/>
      <c r="K33" s="743"/>
      <c r="L33" s="743"/>
      <c r="M33" s="743"/>
      <c r="N33" s="743"/>
      <c r="O33" s="743"/>
      <c r="P33" s="743"/>
      <c r="Q33" s="743"/>
      <c r="R33" s="743"/>
      <c r="S33" s="743"/>
      <c r="T33" s="743"/>
      <c r="U33" s="743"/>
      <c r="V33" s="743"/>
    </row>
    <row r="34" spans="1:22" x14ac:dyDescent="0.2">
      <c r="A34" s="399"/>
      <c r="B34" s="533" t="s">
        <v>217</v>
      </c>
      <c r="C34" s="96">
        <v>44.026000000000003</v>
      </c>
      <c r="D34" s="144">
        <v>82.95</v>
      </c>
      <c r="E34" s="682">
        <v>38.923999999999999</v>
      </c>
      <c r="F34" s="144">
        <v>260.37900000000002</v>
      </c>
      <c r="G34" s="144">
        <v>276.41800000000001</v>
      </c>
      <c r="H34" s="177">
        <v>16.038999999999987</v>
      </c>
      <c r="J34" s="743"/>
      <c r="K34" s="743"/>
      <c r="L34" s="743"/>
      <c r="M34" s="743"/>
      <c r="N34" s="743"/>
      <c r="O34" s="743"/>
      <c r="P34" s="743"/>
      <c r="Q34" s="743"/>
      <c r="R34" s="743"/>
      <c r="S34" s="743"/>
      <c r="T34" s="743"/>
      <c r="U34" s="743"/>
      <c r="V34" s="743"/>
    </row>
    <row r="35" spans="1:22" x14ac:dyDescent="0.2">
      <c r="A35" s="399"/>
      <c r="B35" s="533" t="s">
        <v>218</v>
      </c>
      <c r="C35" s="144">
        <v>0</v>
      </c>
      <c r="D35" s="96">
        <v>84.828000000000003</v>
      </c>
      <c r="E35" s="686">
        <v>84.828000000000003</v>
      </c>
      <c r="F35" s="144">
        <v>7.3760000000000003</v>
      </c>
      <c r="G35" s="144">
        <v>492.649</v>
      </c>
      <c r="H35" s="177">
        <v>485.27300000000002</v>
      </c>
      <c r="J35" s="743"/>
      <c r="K35" s="743"/>
      <c r="L35" s="743"/>
      <c r="M35" s="743"/>
      <c r="N35" s="743"/>
      <c r="O35" s="743"/>
      <c r="P35" s="743"/>
      <c r="Q35" s="743"/>
      <c r="R35" s="743"/>
      <c r="S35" s="743"/>
      <c r="T35" s="743"/>
      <c r="U35" s="743"/>
      <c r="V35" s="743"/>
    </row>
    <row r="36" spans="1:22" x14ac:dyDescent="0.2">
      <c r="A36" s="399"/>
      <c r="B36" s="651" t="s">
        <v>219</v>
      </c>
      <c r="C36" s="144">
        <v>0</v>
      </c>
      <c r="D36" s="96">
        <v>65.127999999999929</v>
      </c>
      <c r="E36" s="686">
        <v>65.127999999999929</v>
      </c>
      <c r="F36" s="144">
        <v>389.80600000000049</v>
      </c>
      <c r="G36" s="144">
        <v>1503.1250000000005</v>
      </c>
      <c r="H36" s="177">
        <v>1113.319</v>
      </c>
      <c r="J36" s="743"/>
      <c r="K36" s="743"/>
      <c r="L36" s="743"/>
      <c r="M36" s="743"/>
      <c r="N36" s="743"/>
      <c r="O36" s="743"/>
      <c r="P36" s="743"/>
      <c r="Q36" s="743"/>
      <c r="R36" s="743"/>
      <c r="S36" s="743"/>
      <c r="T36" s="743"/>
      <c r="U36" s="743"/>
      <c r="V36" s="743"/>
    </row>
    <row r="37" spans="1:22" x14ac:dyDescent="0.2">
      <c r="A37" s="632" t="s">
        <v>439</v>
      </c>
      <c r="C37" s="146">
        <v>158.59299999999999</v>
      </c>
      <c r="D37" s="146">
        <v>513.65</v>
      </c>
      <c r="E37" s="178">
        <v>355.05700000000002</v>
      </c>
      <c r="F37" s="146">
        <v>1907.8440000000003</v>
      </c>
      <c r="G37" s="146">
        <v>5236.6100000000006</v>
      </c>
      <c r="H37" s="178">
        <v>3328.7660000000005</v>
      </c>
      <c r="J37" s="743"/>
      <c r="K37" s="743"/>
      <c r="L37" s="743"/>
      <c r="M37" s="743"/>
      <c r="N37" s="743"/>
      <c r="O37" s="743"/>
      <c r="P37" s="743"/>
      <c r="Q37" s="743"/>
      <c r="R37" s="743"/>
      <c r="S37" s="743"/>
      <c r="T37" s="743"/>
      <c r="U37" s="743"/>
      <c r="V37" s="743"/>
    </row>
    <row r="38" spans="1:22" x14ac:dyDescent="0.2">
      <c r="A38" s="650"/>
      <c r="B38" s="649" t="s">
        <v>533</v>
      </c>
      <c r="C38" s="144">
        <v>14.143000000000001</v>
      </c>
      <c r="D38" s="144">
        <v>33.671999999999997</v>
      </c>
      <c r="E38" s="686">
        <v>19.528999999999996</v>
      </c>
      <c r="F38" s="144">
        <v>63.483000000000004</v>
      </c>
      <c r="G38" s="141">
        <v>181.01599999999999</v>
      </c>
      <c r="H38" s="179">
        <v>117.53299999999999</v>
      </c>
      <c r="J38" s="743"/>
      <c r="K38" s="743"/>
      <c r="L38" s="743"/>
      <c r="M38" s="743"/>
      <c r="N38" s="743"/>
      <c r="O38" s="743"/>
      <c r="P38" s="743"/>
      <c r="Q38" s="743"/>
      <c r="R38" s="743"/>
      <c r="S38" s="743"/>
      <c r="T38" s="743"/>
      <c r="U38" s="743"/>
      <c r="V38" s="743"/>
    </row>
    <row r="39" spans="1:22" x14ac:dyDescent="0.2">
      <c r="A39" s="399"/>
      <c r="B39" s="533" t="s">
        <v>630</v>
      </c>
      <c r="C39" s="144">
        <v>0</v>
      </c>
      <c r="D39" s="144">
        <v>0</v>
      </c>
      <c r="E39" s="177">
        <v>0</v>
      </c>
      <c r="F39" s="404">
        <v>45.469000000000001</v>
      </c>
      <c r="G39" s="96">
        <v>1.6E-2</v>
      </c>
      <c r="H39" s="177">
        <v>-45.453000000000003</v>
      </c>
      <c r="J39" s="743"/>
      <c r="K39" s="743"/>
      <c r="L39" s="743"/>
      <c r="M39" s="743"/>
      <c r="N39" s="743"/>
      <c r="O39" s="743"/>
      <c r="P39" s="743"/>
      <c r="Q39" s="743"/>
      <c r="R39" s="743"/>
      <c r="S39" s="743"/>
      <c r="T39" s="743"/>
      <c r="U39" s="743"/>
      <c r="V39" s="743"/>
    </row>
    <row r="40" spans="1:22" x14ac:dyDescent="0.2">
      <c r="A40" s="399"/>
      <c r="B40" s="533" t="s">
        <v>602</v>
      </c>
      <c r="C40" s="141">
        <v>140.53</v>
      </c>
      <c r="D40" s="144">
        <v>0</v>
      </c>
      <c r="E40" s="179">
        <v>-140.53</v>
      </c>
      <c r="F40" s="96">
        <v>803.476</v>
      </c>
      <c r="G40" s="141">
        <v>2E-3</v>
      </c>
      <c r="H40" s="177">
        <v>-803.47400000000005</v>
      </c>
      <c r="J40" s="743"/>
      <c r="K40" s="743"/>
      <c r="L40" s="743"/>
      <c r="M40" s="743"/>
      <c r="N40" s="743"/>
      <c r="O40" s="743"/>
      <c r="P40" s="743"/>
      <c r="Q40" s="743"/>
      <c r="R40" s="743"/>
      <c r="S40" s="743"/>
      <c r="T40" s="743"/>
      <c r="U40" s="743"/>
      <c r="V40" s="743"/>
    </row>
    <row r="41" spans="1:22" x14ac:dyDescent="0.2">
      <c r="A41" s="399"/>
      <c r="B41" s="533" t="s">
        <v>670</v>
      </c>
      <c r="C41" s="144">
        <v>0</v>
      </c>
      <c r="D41" s="144">
        <v>0</v>
      </c>
      <c r="E41" s="177">
        <v>0</v>
      </c>
      <c r="F41" s="96">
        <v>68.50500000000001</v>
      </c>
      <c r="G41" s="141">
        <v>105.991</v>
      </c>
      <c r="H41" s="177">
        <v>37.48599999999999</v>
      </c>
      <c r="J41" s="743"/>
      <c r="K41" s="743"/>
      <c r="L41" s="743"/>
      <c r="M41" s="743"/>
      <c r="N41" s="743"/>
      <c r="O41" s="743"/>
      <c r="P41" s="743"/>
      <c r="Q41" s="743"/>
      <c r="R41" s="743"/>
      <c r="S41" s="743"/>
      <c r="T41" s="743"/>
      <c r="U41" s="743"/>
      <c r="V41" s="743"/>
    </row>
    <row r="42" spans="1:22" x14ac:dyDescent="0.2">
      <c r="A42" s="399"/>
      <c r="B42" s="533" t="s">
        <v>598</v>
      </c>
      <c r="C42" s="144">
        <v>98.305000000000007</v>
      </c>
      <c r="D42" s="144">
        <v>0</v>
      </c>
      <c r="E42" s="177">
        <v>-98.305000000000007</v>
      </c>
      <c r="F42" s="144">
        <v>818.98400000000015</v>
      </c>
      <c r="G42" s="144">
        <v>29.986999999999998</v>
      </c>
      <c r="H42" s="177">
        <v>-788.99700000000018</v>
      </c>
      <c r="J42" s="743"/>
      <c r="K42" s="743"/>
      <c r="L42" s="743"/>
      <c r="M42" s="743"/>
      <c r="N42" s="743"/>
      <c r="O42" s="743"/>
      <c r="P42" s="743"/>
      <c r="Q42" s="743"/>
      <c r="R42" s="743"/>
      <c r="S42" s="743"/>
      <c r="T42" s="743"/>
      <c r="U42" s="743"/>
      <c r="V42" s="743"/>
    </row>
    <row r="43" spans="1:22" x14ac:dyDescent="0.2">
      <c r="A43" s="399"/>
      <c r="B43" s="651" t="s">
        <v>242</v>
      </c>
      <c r="C43" s="141">
        <v>0</v>
      </c>
      <c r="D43" s="144">
        <v>0</v>
      </c>
      <c r="E43" s="177">
        <v>0</v>
      </c>
      <c r="F43" s="141">
        <v>50.110000000000127</v>
      </c>
      <c r="G43" s="144">
        <v>0.62700000000000955</v>
      </c>
      <c r="H43" s="179">
        <v>-49.483000000000118</v>
      </c>
      <c r="J43" s="743"/>
      <c r="K43" s="743"/>
      <c r="L43" s="743"/>
      <c r="M43" s="743"/>
      <c r="N43" s="743"/>
      <c r="O43" s="743"/>
      <c r="P43" s="743"/>
      <c r="Q43" s="743"/>
      <c r="R43" s="743"/>
      <c r="S43" s="743"/>
      <c r="T43" s="743"/>
      <c r="U43" s="743"/>
      <c r="V43" s="743"/>
    </row>
    <row r="44" spans="1:22" x14ac:dyDescent="0.2">
      <c r="A44" s="486" t="s">
        <v>455</v>
      </c>
      <c r="B44" s="476"/>
      <c r="C44" s="146">
        <v>252.97800000000001</v>
      </c>
      <c r="D44" s="720">
        <v>33.671999999999997</v>
      </c>
      <c r="E44" s="178">
        <v>-219.30600000000001</v>
      </c>
      <c r="F44" s="146">
        <v>1850.0270000000003</v>
      </c>
      <c r="G44" s="146">
        <v>317.63900000000001</v>
      </c>
      <c r="H44" s="178">
        <v>-1532.3880000000004</v>
      </c>
      <c r="J44" s="743"/>
      <c r="K44" s="743"/>
      <c r="L44" s="743"/>
      <c r="M44" s="743"/>
      <c r="N44" s="743"/>
      <c r="O44" s="743"/>
      <c r="P44" s="743"/>
      <c r="Q44" s="743"/>
      <c r="R44" s="743"/>
      <c r="S44" s="743"/>
      <c r="T44" s="743"/>
      <c r="U44" s="743"/>
      <c r="V44" s="743"/>
    </row>
    <row r="45" spans="1:22" x14ac:dyDescent="0.2">
      <c r="A45" s="150" t="s">
        <v>114</v>
      </c>
      <c r="B45" s="150"/>
      <c r="C45" s="150">
        <v>1886.229</v>
      </c>
      <c r="D45" s="180">
        <v>2024.9949999999997</v>
      </c>
      <c r="E45" s="150">
        <v>138.76599999999962</v>
      </c>
      <c r="F45" s="150">
        <v>21096.363999999994</v>
      </c>
      <c r="G45" s="180">
        <v>19853.642999999993</v>
      </c>
      <c r="H45" s="150">
        <v>-1242.7210000000014</v>
      </c>
      <c r="J45" s="743"/>
      <c r="K45" s="743"/>
      <c r="L45" s="743"/>
      <c r="M45" s="743"/>
      <c r="N45" s="743"/>
      <c r="O45" s="743"/>
      <c r="P45" s="743"/>
      <c r="Q45" s="743"/>
      <c r="R45" s="743"/>
      <c r="S45" s="743"/>
      <c r="T45" s="743"/>
      <c r="U45" s="743"/>
      <c r="V45" s="743"/>
    </row>
    <row r="46" spans="1:22" x14ac:dyDescent="0.2">
      <c r="A46" s="225" t="s">
        <v>440</v>
      </c>
      <c r="B46" s="152"/>
      <c r="C46" s="152">
        <v>279.89499999999998</v>
      </c>
      <c r="D46" s="732">
        <v>82.95</v>
      </c>
      <c r="E46" s="152">
        <v>-196.94499999999999</v>
      </c>
      <c r="F46" s="152">
        <v>3274.9819999999995</v>
      </c>
      <c r="G46" s="152">
        <v>777.23299999999995</v>
      </c>
      <c r="H46" s="152">
        <v>-2497.7489999999998</v>
      </c>
      <c r="J46" s="743"/>
      <c r="K46" s="743"/>
      <c r="L46" s="743"/>
      <c r="M46" s="743"/>
      <c r="N46" s="743"/>
      <c r="O46" s="743"/>
      <c r="P46" s="743"/>
      <c r="Q46" s="743"/>
      <c r="R46" s="743"/>
      <c r="S46" s="743"/>
      <c r="T46" s="743"/>
      <c r="U46" s="743"/>
      <c r="V46" s="743"/>
    </row>
    <row r="47" spans="1:22" x14ac:dyDescent="0.2">
      <c r="A47" s="225" t="s">
        <v>441</v>
      </c>
      <c r="B47" s="152"/>
      <c r="C47" s="152">
        <v>1606.3340000000001</v>
      </c>
      <c r="D47" s="696">
        <v>1942.0449999999996</v>
      </c>
      <c r="E47" s="152">
        <v>335.71099999999956</v>
      </c>
      <c r="F47" s="152">
        <v>17821.381999999994</v>
      </c>
      <c r="G47" s="152">
        <v>19076.409999999993</v>
      </c>
      <c r="H47" s="152">
        <v>1255.0279999999984</v>
      </c>
      <c r="J47" s="743"/>
      <c r="K47" s="743"/>
      <c r="L47" s="743"/>
      <c r="M47" s="743"/>
      <c r="N47" s="743"/>
      <c r="O47" s="743"/>
      <c r="P47" s="743"/>
      <c r="Q47" s="743"/>
      <c r="R47" s="743"/>
      <c r="S47" s="743"/>
      <c r="T47" s="743"/>
      <c r="U47" s="743"/>
      <c r="V47" s="743"/>
    </row>
    <row r="48" spans="1:22" x14ac:dyDescent="0.2">
      <c r="A48" s="480" t="s">
        <v>442</v>
      </c>
      <c r="B48" s="154"/>
      <c r="C48" s="154">
        <v>1053.5459999999998</v>
      </c>
      <c r="D48" s="154">
        <v>1078.403</v>
      </c>
      <c r="E48" s="154">
        <v>24.857000000000198</v>
      </c>
      <c r="F48" s="154">
        <v>12310.083999999999</v>
      </c>
      <c r="G48" s="154">
        <v>10253.951000000001</v>
      </c>
      <c r="H48" s="154">
        <v>-2056.132999999998</v>
      </c>
      <c r="J48" s="743"/>
      <c r="K48" s="743"/>
      <c r="L48" s="743"/>
      <c r="M48" s="743"/>
      <c r="N48" s="743"/>
      <c r="O48" s="743"/>
      <c r="P48" s="743"/>
      <c r="Q48" s="743"/>
      <c r="R48" s="743"/>
      <c r="S48" s="743"/>
      <c r="T48" s="743"/>
      <c r="U48" s="743"/>
      <c r="V48" s="743"/>
    </row>
    <row r="49" spans="1:147" x14ac:dyDescent="0.2">
      <c r="A49" s="480" t="s">
        <v>443</v>
      </c>
      <c r="B49" s="154"/>
      <c r="C49" s="154">
        <v>832.68300000000022</v>
      </c>
      <c r="D49" s="154">
        <v>946.59199999999964</v>
      </c>
      <c r="E49" s="154">
        <v>113.90899999999942</v>
      </c>
      <c r="F49" s="154">
        <v>8786.2799999999952</v>
      </c>
      <c r="G49" s="154">
        <v>9599.6919999999918</v>
      </c>
      <c r="H49" s="154">
        <v>813.41199999999662</v>
      </c>
      <c r="J49" s="743"/>
      <c r="K49" s="743"/>
      <c r="L49" s="743"/>
      <c r="M49" s="743"/>
      <c r="N49" s="743"/>
      <c r="O49" s="743"/>
      <c r="P49" s="743"/>
      <c r="Q49" s="743"/>
      <c r="R49" s="743"/>
      <c r="S49" s="743"/>
      <c r="T49" s="743"/>
      <c r="U49" s="743"/>
      <c r="V49" s="743"/>
    </row>
    <row r="50" spans="1:147" x14ac:dyDescent="0.2">
      <c r="A50" s="481" t="s">
        <v>444</v>
      </c>
      <c r="B50" s="478"/>
      <c r="C50" s="478">
        <v>727.77499999999998</v>
      </c>
      <c r="D50" s="466">
        <v>832.27800000000013</v>
      </c>
      <c r="E50" s="479">
        <v>104.50300000000016</v>
      </c>
      <c r="F50" s="479">
        <v>9132.5749999999989</v>
      </c>
      <c r="G50" s="479">
        <v>8668.4840000000022</v>
      </c>
      <c r="H50" s="479">
        <v>-464.09099999999671</v>
      </c>
      <c r="J50" s="743"/>
      <c r="K50" s="743"/>
      <c r="L50" s="743"/>
      <c r="M50" s="743"/>
      <c r="N50" s="743"/>
      <c r="O50" s="743"/>
      <c r="P50" s="743"/>
      <c r="Q50" s="743"/>
      <c r="R50" s="743"/>
      <c r="S50" s="743"/>
      <c r="T50" s="743"/>
      <c r="U50" s="743"/>
      <c r="V50" s="743"/>
    </row>
    <row r="51" spans="1:147" x14ac:dyDescent="0.2">
      <c r="B51" s="84"/>
      <c r="C51" s="84"/>
      <c r="D51" s="84"/>
      <c r="E51" s="84"/>
      <c r="F51" s="84"/>
      <c r="G51" s="84"/>
      <c r="H51" s="79"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36" priority="146" operator="between">
      <formula>0</formula>
      <formula>0.5</formula>
    </cfRule>
    <cfRule type="cellIs" dxfId="135" priority="147" operator="between">
      <formula>0</formula>
      <formula>0.49</formula>
    </cfRule>
  </conditionalFormatting>
  <conditionalFormatting sqref="C20:C23">
    <cfRule type="cellIs" dxfId="134" priority="22" operator="between">
      <formula>0</formula>
      <formula>0.5</formula>
    </cfRule>
    <cfRule type="cellIs" dxfId="133" priority="23" operator="between">
      <formula>0</formula>
      <formula>0.49</formula>
    </cfRule>
  </conditionalFormatting>
  <conditionalFormatting sqref="C28:C30">
    <cfRule type="cellIs" dxfId="132" priority="12" operator="between">
      <formula>0</formula>
      <formula>0.5</formula>
    </cfRule>
    <cfRule type="cellIs" dxfId="131" priority="13" operator="between">
      <formula>0</formula>
      <formula>0.49</formula>
    </cfRule>
  </conditionalFormatting>
  <conditionalFormatting sqref="C34">
    <cfRule type="cellIs" dxfId="130" priority="34" operator="between">
      <formula>0</formula>
      <formula>0.5</formula>
    </cfRule>
    <cfRule type="cellIs" dxfId="129" priority="35" operator="between">
      <formula>0</formula>
      <formula>0.49</formula>
    </cfRule>
  </conditionalFormatting>
  <conditionalFormatting sqref="D16">
    <cfRule type="cellIs" dxfId="128" priority="66" operator="between">
      <formula>0</formula>
      <formula>0.5</formula>
    </cfRule>
    <cfRule type="cellIs" dxfId="127" priority="67" operator="between">
      <formula>0</formula>
      <formula>0.49</formula>
    </cfRule>
  </conditionalFormatting>
  <conditionalFormatting sqref="D36">
    <cfRule type="cellIs" dxfId="126" priority="19" operator="between">
      <formula>0</formula>
      <formula>0.49</formula>
    </cfRule>
  </conditionalFormatting>
  <conditionalFormatting sqref="D44">
    <cfRule type="cellIs" dxfId="125" priority="43" operator="between">
      <formula>0</formula>
      <formula>0.49</formula>
    </cfRule>
    <cfRule type="cellIs" dxfId="124" priority="42" operator="between">
      <formula>0</formula>
      <formula>0.5</formula>
    </cfRule>
  </conditionalFormatting>
  <conditionalFormatting sqref="D7:E7">
    <cfRule type="cellIs" dxfId="123" priority="110" operator="between">
      <formula>0</formula>
      <formula>0.5</formula>
    </cfRule>
    <cfRule type="cellIs" dxfId="122" priority="111" operator="between">
      <formula>0</formula>
      <formula>0.49</formula>
    </cfRule>
  </conditionalFormatting>
  <conditionalFormatting sqref="D17:E17">
    <cfRule type="cellIs" dxfId="121" priority="36" operator="between">
      <formula>0</formula>
      <formula>0.5</formula>
    </cfRule>
    <cfRule type="cellIs" dxfId="120" priority="37" operator="between">
      <formula>0</formula>
      <formula>0.49</formula>
    </cfRule>
  </conditionalFormatting>
  <conditionalFormatting sqref="D22:E23">
    <cfRule type="cellIs" dxfId="119" priority="114" operator="between">
      <formula>0</formula>
      <formula>0.5</formula>
    </cfRule>
    <cfRule type="cellIs" dxfId="118" priority="115" operator="between">
      <formula>0</formula>
      <formula>0.49</formula>
    </cfRule>
  </conditionalFormatting>
  <conditionalFormatting sqref="D35:E35">
    <cfRule type="cellIs" dxfId="117" priority="151" operator="between">
      <formula>0</formula>
      <formula>0.49</formula>
    </cfRule>
  </conditionalFormatting>
  <conditionalFormatting sqref="D35:E36">
    <cfRule type="cellIs" dxfId="116" priority="18" operator="between">
      <formula>0</formula>
      <formula>0.5</formula>
    </cfRule>
  </conditionalFormatting>
  <conditionalFormatting sqref="E30">
    <cfRule type="cellIs" dxfId="115" priority="20" operator="between">
      <formula>0</formula>
      <formula>0.5</formula>
    </cfRule>
    <cfRule type="cellIs" dxfId="114" priority="21" operator="between">
      <formula>-0.49</formula>
      <formula>0.49</formula>
    </cfRule>
  </conditionalFormatting>
  <conditionalFormatting sqref="E34">
    <cfRule type="cellIs" dxfId="113" priority="40" operator="between">
      <formula>0</formula>
      <formula>0.5</formula>
    </cfRule>
    <cfRule type="cellIs" dxfId="112" priority="41" operator="between">
      <formula>0</formula>
      <formula>0.49</formula>
    </cfRule>
  </conditionalFormatting>
  <conditionalFormatting sqref="E36">
    <cfRule type="cellIs" dxfId="111" priority="65" operator="between">
      <formula>-0.49</formula>
      <formula>0</formula>
    </cfRule>
  </conditionalFormatting>
  <conditionalFormatting sqref="E38">
    <cfRule type="cellIs" dxfId="110" priority="9" operator="between">
      <formula>0</formula>
      <formula>0.5</formula>
    </cfRule>
    <cfRule type="cellIs" dxfId="109" priority="10" operator="between">
      <formula>0</formula>
      <formula>0.49</formula>
    </cfRule>
  </conditionalFormatting>
  <conditionalFormatting sqref="F40:F41">
    <cfRule type="cellIs" dxfId="108" priority="70" operator="between">
      <formula>0</formula>
      <formula>0.5</formula>
    </cfRule>
    <cfRule type="cellIs" dxfId="107" priority="71" operator="between">
      <formula>0</formula>
      <formula>0.49</formula>
    </cfRule>
  </conditionalFormatting>
  <conditionalFormatting sqref="F43">
    <cfRule type="cellIs" dxfId="106" priority="24" operator="between">
      <formula>0</formula>
      <formula>0.5</formula>
    </cfRule>
    <cfRule type="cellIs" dxfId="105" priority="25" operator="between">
      <formula>0</formula>
      <formula>0.49</formula>
    </cfRule>
  </conditionalFormatting>
  <conditionalFormatting sqref="G22">
    <cfRule type="cellIs" dxfId="104" priority="165" operator="between">
      <formula>0</formula>
      <formula>0.49</formula>
    </cfRule>
    <cfRule type="cellIs" dxfId="103" priority="164" operator="between">
      <formula>0</formula>
      <formula>0.5</formula>
    </cfRule>
  </conditionalFormatting>
  <conditionalFormatting sqref="G27:G28">
    <cfRule type="cellIs" dxfId="102" priority="60" operator="between">
      <formula>0</formula>
      <formula>0.5</formula>
    </cfRule>
    <cfRule type="cellIs" dxfId="101" priority="61" operator="between">
      <formula>0</formula>
      <formula>0.49</formula>
    </cfRule>
  </conditionalFormatting>
  <conditionalFormatting sqref="G39:G40">
    <cfRule type="cellIs" dxfId="100" priority="27" operator="between">
      <formula>0</formula>
      <formula>0.49</formula>
    </cfRule>
    <cfRule type="cellIs" dxfId="99" priority="26" operator="between">
      <formula>0</formula>
      <formula>0.5</formula>
    </cfRule>
  </conditionalFormatting>
  <conditionalFormatting sqref="H9">
    <cfRule type="cellIs" dxfId="98" priority="2" operator="between">
      <formula>0</formula>
      <formula>0.49</formula>
    </cfRule>
    <cfRule type="cellIs" dxfId="97" priority="1"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80">
        <f>INDICE!A3</f>
        <v>45900</v>
      </c>
      <c r="C3" s="781"/>
      <c r="D3" s="781" t="s">
        <v>115</v>
      </c>
      <c r="E3" s="781"/>
      <c r="F3" s="781" t="s">
        <v>116</v>
      </c>
      <c r="G3" s="781"/>
      <c r="H3" s="781"/>
    </row>
    <row r="4" spans="1:8" x14ac:dyDescent="0.2">
      <c r="A4" s="66"/>
      <c r="B4" s="82" t="s">
        <v>47</v>
      </c>
      <c r="C4" s="82" t="s">
        <v>445</v>
      </c>
      <c r="D4" s="82" t="s">
        <v>47</v>
      </c>
      <c r="E4" s="82" t="s">
        <v>445</v>
      </c>
      <c r="F4" s="82" t="s">
        <v>47</v>
      </c>
      <c r="G4" s="83" t="s">
        <v>445</v>
      </c>
      <c r="H4" s="83" t="s">
        <v>121</v>
      </c>
    </row>
    <row r="5" spans="1:8" x14ac:dyDescent="0.2">
      <c r="A5" t="s">
        <v>591</v>
      </c>
      <c r="B5" s="723">
        <v>0</v>
      </c>
      <c r="C5" s="73" t="s">
        <v>142</v>
      </c>
      <c r="D5" s="724">
        <v>0.82799999999999996</v>
      </c>
      <c r="E5" s="73">
        <v>255.36480686695279</v>
      </c>
      <c r="F5" s="724">
        <v>1.19354</v>
      </c>
      <c r="G5" s="187">
        <v>141.11919191919191</v>
      </c>
      <c r="H5" s="474">
        <v>100</v>
      </c>
    </row>
    <row r="6" spans="1:8" x14ac:dyDescent="0.2">
      <c r="A6" s="188" t="s">
        <v>244</v>
      </c>
      <c r="B6" s="731">
        <v>0</v>
      </c>
      <c r="C6" s="717" t="s">
        <v>142</v>
      </c>
      <c r="D6" s="722">
        <v>0.82799999999999996</v>
      </c>
      <c r="E6" s="717">
        <v>255.36480686695279</v>
      </c>
      <c r="F6" s="725">
        <v>1.19354</v>
      </c>
      <c r="G6" s="188">
        <v>141.11919191919191</v>
      </c>
      <c r="H6" s="188">
        <v>100</v>
      </c>
    </row>
    <row r="7" spans="1:8" x14ac:dyDescent="0.2">
      <c r="A7" s="557" t="s">
        <v>245</v>
      </c>
      <c r="B7" s="678">
        <v>0</v>
      </c>
      <c r="C7" s="620"/>
      <c r="D7" s="678">
        <f>D6/'Consumo PP'!D11*100</f>
        <v>2.0790667492678622E-3</v>
      </c>
      <c r="E7" s="620"/>
      <c r="F7" s="678">
        <f>F6/'Consumo PP'!F11*100</f>
        <v>1.9941397150121981E-3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7"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96"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4">
        <f>INDICE!A3</f>
        <v>45900</v>
      </c>
      <c r="C3" s="784"/>
      <c r="D3" s="782" t="s">
        <v>115</v>
      </c>
      <c r="E3" s="782"/>
      <c r="F3" s="782" t="s">
        <v>116</v>
      </c>
      <c r="G3" s="782"/>
    </row>
    <row r="4" spans="1:7" x14ac:dyDescent="0.2">
      <c r="A4" s="66"/>
      <c r="B4" s="608" t="s">
        <v>47</v>
      </c>
      <c r="C4" s="196" t="s">
        <v>445</v>
      </c>
      <c r="D4" s="608" t="s">
        <v>47</v>
      </c>
      <c r="E4" s="196" t="s">
        <v>445</v>
      </c>
      <c r="F4" s="608" t="s">
        <v>47</v>
      </c>
      <c r="G4" s="196" t="s">
        <v>445</v>
      </c>
    </row>
    <row r="5" spans="1:7" ht="15" x14ac:dyDescent="0.25">
      <c r="A5" s="415" t="s">
        <v>114</v>
      </c>
      <c r="B5" s="418">
        <v>5498.2809999999999</v>
      </c>
      <c r="C5" s="416">
        <v>-1.323061262361364</v>
      </c>
      <c r="D5" s="417">
        <v>40920.870999999999</v>
      </c>
      <c r="E5" s="416">
        <v>-7.2105273266323335</v>
      </c>
      <c r="F5" s="419">
        <v>61834.104999999996</v>
      </c>
      <c r="G5" s="416">
        <v>-5.3816298640739735</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95"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659</v>
      </c>
      <c r="B1" s="3"/>
      <c r="C1" s="3"/>
      <c r="D1" s="3"/>
      <c r="E1" s="3"/>
      <c r="F1" s="3"/>
      <c r="G1" s="3"/>
    </row>
    <row r="2" spans="1:8" ht="15.75" x14ac:dyDescent="0.25">
      <c r="A2" s="2"/>
      <c r="B2" s="89"/>
      <c r="C2" s="3"/>
      <c r="D2" s="3"/>
      <c r="E2" s="3"/>
      <c r="F2" s="3"/>
      <c r="G2" s="3"/>
      <c r="H2" s="55" t="s">
        <v>151</v>
      </c>
    </row>
    <row r="3" spans="1:8" x14ac:dyDescent="0.2">
      <c r="A3" s="70"/>
      <c r="B3" s="780">
        <f>INDICE!A3</f>
        <v>45900</v>
      </c>
      <c r="C3" s="781"/>
      <c r="D3" s="781" t="s">
        <v>115</v>
      </c>
      <c r="E3" s="781"/>
      <c r="F3" s="781" t="s">
        <v>116</v>
      </c>
      <c r="G3" s="781"/>
      <c r="H3" s="781"/>
    </row>
    <row r="4" spans="1:8" x14ac:dyDescent="0.2">
      <c r="A4" s="66"/>
      <c r="B4" s="63" t="s">
        <v>47</v>
      </c>
      <c r="C4" s="63" t="s">
        <v>417</v>
      </c>
      <c r="D4" s="63" t="s">
        <v>47</v>
      </c>
      <c r="E4" s="63" t="s">
        <v>417</v>
      </c>
      <c r="F4" s="63" t="s">
        <v>47</v>
      </c>
      <c r="G4" s="64" t="s">
        <v>417</v>
      </c>
      <c r="H4" s="64" t="s">
        <v>121</v>
      </c>
    </row>
    <row r="5" spans="1:8" x14ac:dyDescent="0.2">
      <c r="A5" s="3" t="s">
        <v>509</v>
      </c>
      <c r="B5" s="300">
        <v>106.348</v>
      </c>
      <c r="C5" s="72">
        <v>25.323183162658065</v>
      </c>
      <c r="D5" s="71">
        <v>801.61099999999999</v>
      </c>
      <c r="E5" s="72">
        <v>-0.11725096940757948</v>
      </c>
      <c r="F5" s="71">
        <v>1251.8509999999999</v>
      </c>
      <c r="G5" s="72">
        <v>-2.2768610589390734</v>
      </c>
      <c r="H5" s="303">
        <v>2.0629996427553579</v>
      </c>
    </row>
    <row r="6" spans="1:8" x14ac:dyDescent="0.2">
      <c r="A6" s="3" t="s">
        <v>48</v>
      </c>
      <c r="B6" s="301">
        <v>841.51599999999996</v>
      </c>
      <c r="C6" s="59">
        <v>-2.7959354110619983</v>
      </c>
      <c r="D6" s="58">
        <v>6137.1349999999993</v>
      </c>
      <c r="E6" s="59">
        <v>-6.2022959681171397</v>
      </c>
      <c r="F6" s="58">
        <v>9355.1739999999991</v>
      </c>
      <c r="G6" s="59">
        <v>-3.5032665419194977</v>
      </c>
      <c r="H6" s="304">
        <v>15.416947080694277</v>
      </c>
    </row>
    <row r="7" spans="1:8" x14ac:dyDescent="0.2">
      <c r="A7" s="3" t="s">
        <v>49</v>
      </c>
      <c r="B7" s="301">
        <v>885.19100000000003</v>
      </c>
      <c r="C7" s="59">
        <v>-7.8790909470597234E-2</v>
      </c>
      <c r="D7" s="58">
        <v>6392.17</v>
      </c>
      <c r="E7" s="73">
        <v>-9.3278995824683442</v>
      </c>
      <c r="F7" s="58">
        <v>9719.1869999999999</v>
      </c>
      <c r="G7" s="59">
        <v>-8.3116844646812851</v>
      </c>
      <c r="H7" s="304">
        <v>16.016825731554729</v>
      </c>
    </row>
    <row r="8" spans="1:8" x14ac:dyDescent="0.2">
      <c r="A8" s="3" t="s">
        <v>122</v>
      </c>
      <c r="B8" s="301">
        <v>2279.8580000000002</v>
      </c>
      <c r="C8" s="73">
        <v>6.1408148025378564</v>
      </c>
      <c r="D8" s="58">
        <v>16394.346000000001</v>
      </c>
      <c r="E8" s="59">
        <v>-5.1921991840131634</v>
      </c>
      <c r="F8" s="58">
        <v>24562.189000000002</v>
      </c>
      <c r="G8" s="59">
        <v>-4.5753443188559073</v>
      </c>
      <c r="H8" s="304">
        <v>40.477490637695368</v>
      </c>
    </row>
    <row r="9" spans="1:8" x14ac:dyDescent="0.2">
      <c r="A9" s="3" t="s">
        <v>123</v>
      </c>
      <c r="B9" s="301">
        <v>368.11599999999999</v>
      </c>
      <c r="C9" s="59">
        <v>-4.359867704866498</v>
      </c>
      <c r="D9" s="58">
        <v>2565.0119999999997</v>
      </c>
      <c r="E9" s="59">
        <v>-22.339410611868722</v>
      </c>
      <c r="F9" s="58">
        <v>3919.2290000000003</v>
      </c>
      <c r="G9" s="73">
        <v>-20.368502229003052</v>
      </c>
      <c r="H9" s="304">
        <v>6.4587303336231221</v>
      </c>
    </row>
    <row r="10" spans="1:8" x14ac:dyDescent="0.2">
      <c r="A10" s="66" t="s">
        <v>583</v>
      </c>
      <c r="B10" s="302">
        <v>967.125</v>
      </c>
      <c r="C10" s="75">
        <v>-13.113182629194942</v>
      </c>
      <c r="D10" s="74">
        <v>7865.2349999999988</v>
      </c>
      <c r="E10" s="75">
        <v>-0.31481327044590152</v>
      </c>
      <c r="F10" s="74">
        <v>11873.475999999999</v>
      </c>
      <c r="G10" s="75">
        <v>2.9638847384901799</v>
      </c>
      <c r="H10" s="305">
        <v>19.567006573677148</v>
      </c>
    </row>
    <row r="11" spans="1:8" x14ac:dyDescent="0.2">
      <c r="A11" s="76" t="s">
        <v>114</v>
      </c>
      <c r="B11" s="77">
        <v>5448.1540000000005</v>
      </c>
      <c r="C11" s="78">
        <v>-0.62479844623019487</v>
      </c>
      <c r="D11" s="77">
        <v>40155.508999999998</v>
      </c>
      <c r="E11" s="78">
        <v>-6.3545846924534004</v>
      </c>
      <c r="F11" s="77">
        <v>60681.106</v>
      </c>
      <c r="G11" s="78">
        <v>-4.8428298944318948</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94" priority="3" operator="between">
      <formula>-0.5</formula>
      <formula>0.5</formula>
    </cfRule>
    <cfRule type="cellIs" dxfId="93" priority="4" operator="between">
      <formula>0</formula>
      <formula>0.49</formula>
    </cfRule>
  </conditionalFormatting>
  <conditionalFormatting sqref="E7">
    <cfRule type="cellIs" dxfId="92" priority="1" operator="between">
      <formula>0</formula>
      <formula>0.5</formula>
    </cfRule>
    <cfRule type="cellIs" dxfId="91"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3">
        <f>INDICE!A3</f>
        <v>45900</v>
      </c>
      <c r="B3" s="803">
        <v>41671</v>
      </c>
      <c r="C3" s="804">
        <v>41671</v>
      </c>
      <c r="D3" s="803">
        <v>41671</v>
      </c>
      <c r="E3" s="803">
        <v>41671</v>
      </c>
      <c r="F3" s="15"/>
    </row>
    <row r="4" spans="1:7" x14ac:dyDescent="0.2">
      <c r="A4" s="18" t="s">
        <v>30</v>
      </c>
      <c r="B4" s="729">
        <v>0</v>
      </c>
      <c r="C4" s="421"/>
      <c r="D4" s="15" t="s">
        <v>248</v>
      </c>
      <c r="E4" s="232">
        <v>5448.1540000000005</v>
      </c>
    </row>
    <row r="5" spans="1:7" x14ac:dyDescent="0.2">
      <c r="A5" s="18" t="s">
        <v>249</v>
      </c>
      <c r="B5" s="233">
        <v>5137.7950000000001</v>
      </c>
      <c r="C5" s="232"/>
      <c r="D5" s="18" t="s">
        <v>250</v>
      </c>
      <c r="E5" s="233">
        <v>-344.96699999999998</v>
      </c>
    </row>
    <row r="6" spans="1:7" x14ac:dyDescent="0.2">
      <c r="A6" s="18" t="s">
        <v>469</v>
      </c>
      <c r="B6" s="233">
        <v>-28.425999999999988</v>
      </c>
      <c r="C6" s="232"/>
      <c r="D6" s="18" t="s">
        <v>251</v>
      </c>
      <c r="E6" s="233">
        <v>120.57693999999901</v>
      </c>
    </row>
    <row r="7" spans="1:7" x14ac:dyDescent="0.2">
      <c r="A7" s="18" t="s">
        <v>470</v>
      </c>
      <c r="B7" s="233">
        <v>32.294999999999845</v>
      </c>
      <c r="C7" s="232"/>
      <c r="D7" s="18" t="s">
        <v>471</v>
      </c>
      <c r="E7" s="233">
        <v>1886.229</v>
      </c>
    </row>
    <row r="8" spans="1:7" x14ac:dyDescent="0.2">
      <c r="A8" s="18" t="s">
        <v>472</v>
      </c>
      <c r="B8" s="233">
        <v>356.61700000000002</v>
      </c>
      <c r="C8" s="232"/>
      <c r="D8" s="18" t="s">
        <v>473</v>
      </c>
      <c r="E8" s="233">
        <v>-2024.9949999999999</v>
      </c>
    </row>
    <row r="9" spans="1:7" x14ac:dyDescent="0.2">
      <c r="A9" s="173" t="s">
        <v>58</v>
      </c>
      <c r="B9" s="174">
        <v>5498.2809999999999</v>
      </c>
      <c r="C9" s="232"/>
      <c r="D9" s="18" t="s">
        <v>253</v>
      </c>
      <c r="E9" s="233">
        <v>-112.371</v>
      </c>
    </row>
    <row r="10" spans="1:7" x14ac:dyDescent="0.2">
      <c r="A10" s="18" t="s">
        <v>252</v>
      </c>
      <c r="B10" s="233">
        <v>-50.126999999999498</v>
      </c>
      <c r="C10" s="232"/>
      <c r="D10" s="173" t="s">
        <v>474</v>
      </c>
      <c r="E10" s="174">
        <v>4972.6269400000001</v>
      </c>
      <c r="G10" s="493"/>
    </row>
    <row r="11" spans="1:7" x14ac:dyDescent="0.2">
      <c r="A11" s="173" t="s">
        <v>248</v>
      </c>
      <c r="B11" s="174">
        <v>5448.1540000000005</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0" t="s">
        <v>476</v>
      </c>
      <c r="B1" s="770"/>
      <c r="C1" s="770"/>
      <c r="D1" s="770"/>
      <c r="E1" s="191"/>
      <c r="F1" s="191"/>
      <c r="G1" s="6"/>
      <c r="H1" s="6"/>
      <c r="I1" s="6"/>
      <c r="J1" s="6"/>
    </row>
    <row r="2" spans="1:10" ht="14.25" customHeight="1" x14ac:dyDescent="0.2">
      <c r="A2" s="770"/>
      <c r="B2" s="770"/>
      <c r="C2" s="770"/>
      <c r="D2" s="770"/>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5">
        <v>2021</v>
      </c>
      <c r="B5" s="736" t="s">
        <v>601</v>
      </c>
      <c r="C5" s="737">
        <v>15.37</v>
      </c>
      <c r="D5" s="196">
        <v>4.9863387978141978</v>
      </c>
    </row>
    <row r="6" spans="1:10" ht="14.25" customHeight="1" x14ac:dyDescent="0.2">
      <c r="A6" s="806" t="s">
        <v>505</v>
      </c>
      <c r="B6" s="194" t="s">
        <v>603</v>
      </c>
      <c r="C6" s="687">
        <v>16.12</v>
      </c>
      <c r="D6" s="195">
        <v>4.8796356538711896</v>
      </c>
    </row>
    <row r="7" spans="1:10" ht="14.25" customHeight="1" x14ac:dyDescent="0.2">
      <c r="A7" s="807" t="s">
        <v>505</v>
      </c>
      <c r="B7" s="733" t="s">
        <v>619</v>
      </c>
      <c r="C7" s="617">
        <v>16.920000000000002</v>
      </c>
      <c r="D7" s="197">
        <v>4.9627791563275476</v>
      </c>
    </row>
    <row r="8" spans="1:10" ht="14.25" customHeight="1" x14ac:dyDescent="0.2">
      <c r="A8" s="808">
        <v>2022</v>
      </c>
      <c r="B8" s="194" t="s">
        <v>626</v>
      </c>
      <c r="C8" s="687">
        <v>17.75</v>
      </c>
      <c r="D8" s="195">
        <v>4.905437352245853</v>
      </c>
    </row>
    <row r="9" spans="1:10" ht="14.25" customHeight="1" x14ac:dyDescent="0.2">
      <c r="A9" s="809" t="s">
        <v>505</v>
      </c>
      <c r="B9" s="194" t="s">
        <v>628</v>
      </c>
      <c r="C9" s="687">
        <v>18.63</v>
      </c>
      <c r="D9" s="195">
        <v>4.9577464788732337</v>
      </c>
    </row>
    <row r="10" spans="1:10" ht="14.25" customHeight="1" x14ac:dyDescent="0.2">
      <c r="A10" s="809" t="s">
        <v>505</v>
      </c>
      <c r="B10" s="194" t="s">
        <v>635</v>
      </c>
      <c r="C10" s="687">
        <v>19.55</v>
      </c>
      <c r="D10" s="195">
        <v>4.9382716049382811</v>
      </c>
    </row>
    <row r="11" spans="1:10" ht="14.25" customHeight="1" x14ac:dyDescent="0.2">
      <c r="A11" s="810" t="s">
        <v>505</v>
      </c>
      <c r="B11" s="194" t="s">
        <v>634</v>
      </c>
      <c r="C11" s="687">
        <v>18.579999999999998</v>
      </c>
      <c r="D11" s="195">
        <v>-4.9616368286445134</v>
      </c>
    </row>
    <row r="12" spans="1:10" ht="14.25" customHeight="1" x14ac:dyDescent="0.2">
      <c r="A12" s="811">
        <v>2023</v>
      </c>
      <c r="B12" s="736" t="s">
        <v>636</v>
      </c>
      <c r="C12" s="737">
        <v>17.66</v>
      </c>
      <c r="D12" s="196">
        <v>-4.9515608180839523</v>
      </c>
    </row>
    <row r="13" spans="1:10" ht="14.25" customHeight="1" x14ac:dyDescent="0.2">
      <c r="A13" s="812" t="s">
        <v>505</v>
      </c>
      <c r="B13" s="194" t="s">
        <v>640</v>
      </c>
      <c r="C13" s="687">
        <v>16.79</v>
      </c>
      <c r="D13" s="195">
        <v>-4.9263873159682952</v>
      </c>
    </row>
    <row r="14" spans="1:10" ht="14.25" customHeight="1" x14ac:dyDescent="0.2">
      <c r="A14" s="812" t="s">
        <v>505</v>
      </c>
      <c r="B14" s="194" t="s">
        <v>641</v>
      </c>
      <c r="C14" s="687">
        <v>15.96</v>
      </c>
      <c r="D14" s="195">
        <v>-4.9434187016080902</v>
      </c>
    </row>
    <row r="15" spans="1:10" ht="14.25" customHeight="1" x14ac:dyDescent="0.2">
      <c r="A15" s="812" t="s">
        <v>505</v>
      </c>
      <c r="B15" s="194" t="s">
        <v>642</v>
      </c>
      <c r="C15" s="687">
        <v>15.18</v>
      </c>
      <c r="D15" s="195">
        <v>-4.8872180451127889</v>
      </c>
    </row>
    <row r="16" spans="1:10" ht="14.25" customHeight="1" x14ac:dyDescent="0.2">
      <c r="A16" s="812" t="s">
        <v>505</v>
      </c>
      <c r="B16" s="194" t="s">
        <v>655</v>
      </c>
      <c r="C16" s="687">
        <v>14.43</v>
      </c>
      <c r="D16" s="195">
        <v>-4.9407114624505928</v>
      </c>
      <c r="F16" s="3" t="s">
        <v>365</v>
      </c>
    </row>
    <row r="17" spans="1:4" ht="14.25" customHeight="1" x14ac:dyDescent="0.2">
      <c r="A17" s="813" t="s">
        <v>505</v>
      </c>
      <c r="B17" s="733" t="s">
        <v>653</v>
      </c>
      <c r="C17" s="617">
        <v>15.14</v>
      </c>
      <c r="D17" s="197">
        <v>4.9203049203049263</v>
      </c>
    </row>
    <row r="18" spans="1:4" ht="14.25" customHeight="1" x14ac:dyDescent="0.2">
      <c r="A18" s="808">
        <v>2024</v>
      </c>
      <c r="B18" s="194" t="s">
        <v>662</v>
      </c>
      <c r="C18" s="687">
        <v>15.89</v>
      </c>
      <c r="D18" s="195">
        <v>4.9537648612945837</v>
      </c>
    </row>
    <row r="19" spans="1:4" ht="14.25" customHeight="1" x14ac:dyDescent="0.2">
      <c r="A19" s="809" t="s">
        <v>505</v>
      </c>
      <c r="B19" s="194" t="s">
        <v>663</v>
      </c>
      <c r="C19" s="687">
        <v>16.670000000000002</v>
      </c>
      <c r="D19" s="195">
        <v>4.9087476400251804</v>
      </c>
    </row>
    <row r="20" spans="1:4" ht="14.25" customHeight="1" x14ac:dyDescent="0.2">
      <c r="A20" s="809" t="s">
        <v>505</v>
      </c>
      <c r="B20" s="194" t="s">
        <v>664</v>
      </c>
      <c r="C20" s="687">
        <v>16.14</v>
      </c>
      <c r="D20" s="195">
        <v>-3.1793641271745714</v>
      </c>
    </row>
    <row r="21" spans="1:4" ht="14.25" customHeight="1" x14ac:dyDescent="0.2">
      <c r="A21" s="809" t="s">
        <v>505</v>
      </c>
      <c r="B21" s="194" t="s">
        <v>665</v>
      </c>
      <c r="C21" s="687">
        <v>15.34</v>
      </c>
      <c r="D21" s="195">
        <v>-4.9566294919454812</v>
      </c>
    </row>
    <row r="22" spans="1:4" ht="14.25" customHeight="1" x14ac:dyDescent="0.2">
      <c r="A22" s="809" t="s">
        <v>505</v>
      </c>
      <c r="B22" s="194" t="s">
        <v>666</v>
      </c>
      <c r="C22" s="687">
        <v>15.93</v>
      </c>
      <c r="D22" s="195">
        <v>3.8461538461538449</v>
      </c>
    </row>
    <row r="23" spans="1:4" ht="14.25" customHeight="1" x14ac:dyDescent="0.2">
      <c r="A23" s="810" t="s">
        <v>505</v>
      </c>
      <c r="B23" s="733" t="s">
        <v>671</v>
      </c>
      <c r="C23" s="617">
        <v>16.61</v>
      </c>
      <c r="D23" s="197">
        <v>4.2686754551161314</v>
      </c>
    </row>
    <row r="24" spans="1:4" ht="14.25" customHeight="1" x14ac:dyDescent="0.2">
      <c r="A24" s="805">
        <v>2025</v>
      </c>
      <c r="B24" s="750" t="s">
        <v>672</v>
      </c>
      <c r="C24" s="687">
        <v>16.64</v>
      </c>
      <c r="D24" s="196">
        <v>0.18061408789886296</v>
      </c>
    </row>
    <row r="25" spans="1:4" ht="14.25" customHeight="1" x14ac:dyDescent="0.2">
      <c r="A25" s="806" t="s">
        <v>505</v>
      </c>
      <c r="B25" s="194" t="s">
        <v>674</v>
      </c>
      <c r="C25" s="687">
        <v>17.670000000000002</v>
      </c>
      <c r="D25" s="195">
        <v>6.1899038461538529</v>
      </c>
    </row>
    <row r="26" spans="1:4" ht="14.25" customHeight="1" x14ac:dyDescent="0.2">
      <c r="A26" s="806" t="s">
        <v>505</v>
      </c>
      <c r="B26" s="194" t="s">
        <v>680</v>
      </c>
      <c r="C26" s="687">
        <v>18</v>
      </c>
      <c r="D26" s="195">
        <v>1.8675721561969343</v>
      </c>
    </row>
    <row r="27" spans="1:4" ht="14.25" customHeight="1" x14ac:dyDescent="0.2">
      <c r="A27" s="807" t="s">
        <v>505</v>
      </c>
      <c r="B27" s="733" t="s">
        <v>683</v>
      </c>
      <c r="C27" s="617">
        <v>17.11</v>
      </c>
      <c r="D27" s="197">
        <v>-4.9444444444444482</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6">
    <mergeCell ref="A24:A27"/>
    <mergeCell ref="A1:D2"/>
    <mergeCell ref="A5:A7"/>
    <mergeCell ref="A8:A11"/>
    <mergeCell ref="A12:A17"/>
    <mergeCell ref="A18:A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2" t="s">
        <v>685</v>
      </c>
      <c r="C3" s="774" t="s">
        <v>416</v>
      </c>
      <c r="D3" s="772" t="s">
        <v>678</v>
      </c>
      <c r="E3" s="774" t="s">
        <v>416</v>
      </c>
      <c r="F3" s="776" t="s">
        <v>684</v>
      </c>
    </row>
    <row r="4" spans="1:6" ht="14.85" customHeight="1" x14ac:dyDescent="0.2">
      <c r="A4" s="491"/>
      <c r="B4" s="773"/>
      <c r="C4" s="775"/>
      <c r="D4" s="773"/>
      <c r="E4" s="775"/>
      <c r="F4" s="777"/>
    </row>
    <row r="5" spans="1:6" x14ac:dyDescent="0.2">
      <c r="A5" s="3" t="s">
        <v>107</v>
      </c>
      <c r="B5" s="95">
        <v>2445.9879806534823</v>
      </c>
      <c r="C5" s="187">
        <v>2.0825365413977575</v>
      </c>
      <c r="D5" s="95">
        <v>2768.230742380817</v>
      </c>
      <c r="E5" s="187">
        <v>2.4064059555950923</v>
      </c>
      <c r="F5" s="187">
        <v>-11.640747889758272</v>
      </c>
    </row>
    <row r="6" spans="1:6" x14ac:dyDescent="0.2">
      <c r="A6" s="3" t="s">
        <v>108</v>
      </c>
      <c r="B6" s="95">
        <v>54710.526695570603</v>
      </c>
      <c r="C6" s="187">
        <v>46.581042893024929</v>
      </c>
      <c r="D6" s="95">
        <v>51859.549211808546</v>
      </c>
      <c r="E6" s="187">
        <v>45.081187116086575</v>
      </c>
      <c r="F6" s="187">
        <v>5.4974976201931245</v>
      </c>
    </row>
    <row r="7" spans="1:6" x14ac:dyDescent="0.2">
      <c r="A7" s="3" t="s">
        <v>109</v>
      </c>
      <c r="B7" s="95">
        <v>24065.093866530839</v>
      </c>
      <c r="C7" s="187">
        <v>20.489241053354714</v>
      </c>
      <c r="D7" s="95">
        <v>25228.810374393222</v>
      </c>
      <c r="E7" s="187">
        <v>21.93124966356844</v>
      </c>
      <c r="F7" s="187">
        <v>-4.6126491522705111</v>
      </c>
    </row>
    <row r="8" spans="1:6" x14ac:dyDescent="0.2">
      <c r="A8" s="3" t="s">
        <v>110</v>
      </c>
      <c r="B8" s="95">
        <v>14211</v>
      </c>
      <c r="C8" s="187">
        <v>12.099375395089556</v>
      </c>
      <c r="D8" s="95">
        <v>14778</v>
      </c>
      <c r="E8" s="187">
        <v>12.846424493212327</v>
      </c>
      <c r="F8" s="187">
        <v>-3.8367844092570031</v>
      </c>
    </row>
    <row r="9" spans="1:6" x14ac:dyDescent="0.2">
      <c r="A9" s="3" t="s">
        <v>111</v>
      </c>
      <c r="B9" s="95">
        <v>22413.09582759433</v>
      </c>
      <c r="C9" s="187">
        <v>19.082714811355938</v>
      </c>
      <c r="D9" s="95">
        <v>21101.293177998232</v>
      </c>
      <c r="E9" s="187">
        <v>18.343224355142151</v>
      </c>
      <c r="F9" s="187">
        <v>6.2166931596584849</v>
      </c>
    </row>
    <row r="10" spans="1:6" x14ac:dyDescent="0.2">
      <c r="A10" s="3" t="s">
        <v>112</v>
      </c>
      <c r="B10" s="95">
        <v>486.00282423878855</v>
      </c>
      <c r="C10" s="187">
        <v>0.41378725026661267</v>
      </c>
      <c r="D10" s="95">
        <v>500.08106429731538</v>
      </c>
      <c r="E10" s="187">
        <v>0.4347173929476737</v>
      </c>
      <c r="F10" s="187">
        <v>-2.815191588649482</v>
      </c>
    </row>
    <row r="11" spans="1:6" x14ac:dyDescent="0.2">
      <c r="A11" s="3" t="s">
        <v>113</v>
      </c>
      <c r="B11" s="95">
        <v>-879.36328460877053</v>
      </c>
      <c r="C11" s="187">
        <v>-0.74869794448951477</v>
      </c>
      <c r="D11" s="95">
        <v>-1200.0648323301809</v>
      </c>
      <c r="E11" s="187">
        <v>-1.0432089765522523</v>
      </c>
      <c r="F11" s="187">
        <v>-26.72368517779995</v>
      </c>
    </row>
    <row r="12" spans="1:6" x14ac:dyDescent="0.2">
      <c r="A12" s="60" t="s">
        <v>114</v>
      </c>
      <c r="B12" s="463">
        <v>117452.34390997927</v>
      </c>
      <c r="C12" s="464">
        <v>100</v>
      </c>
      <c r="D12" s="463">
        <v>115035.89973854795</v>
      </c>
      <c r="E12" s="464">
        <v>100</v>
      </c>
      <c r="F12" s="464">
        <v>2.1006000534819051</v>
      </c>
    </row>
    <row r="13" spans="1:6" x14ac:dyDescent="0.2">
      <c r="A13" s="698" t="s">
        <v>686</v>
      </c>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4" t="s">
        <v>257</v>
      </c>
      <c r="C3" s="784"/>
      <c r="D3" s="784"/>
      <c r="E3" s="782" t="s">
        <v>258</v>
      </c>
      <c r="F3" s="782"/>
    </row>
    <row r="4" spans="1:6" x14ac:dyDescent="0.2">
      <c r="A4" s="66"/>
      <c r="B4" s="199" t="s">
        <v>687</v>
      </c>
      <c r="C4" s="200" t="s">
        <v>682</v>
      </c>
      <c r="D4" s="199" t="s">
        <v>689</v>
      </c>
      <c r="E4" s="185" t="s">
        <v>259</v>
      </c>
      <c r="F4" s="184" t="s">
        <v>260</v>
      </c>
    </row>
    <row r="5" spans="1:6" x14ac:dyDescent="0.2">
      <c r="A5" s="423" t="s">
        <v>479</v>
      </c>
      <c r="B5" s="90">
        <v>148.05319516774196</v>
      </c>
      <c r="C5" s="90">
        <v>149.07233598064516</v>
      </c>
      <c r="D5" s="90">
        <v>157.89049182258063</v>
      </c>
      <c r="E5" s="90">
        <v>-0.68365522429025527</v>
      </c>
      <c r="F5" s="90">
        <v>-6.2304553879613609</v>
      </c>
    </row>
    <row r="6" spans="1:6" x14ac:dyDescent="0.2">
      <c r="A6" s="66" t="s">
        <v>478</v>
      </c>
      <c r="B6" s="97">
        <v>141.58453437741935</v>
      </c>
      <c r="C6" s="197">
        <v>142.8091816193548</v>
      </c>
      <c r="D6" s="97">
        <v>144.97949406129032</v>
      </c>
      <c r="E6" s="97">
        <v>-0.85754097043959399</v>
      </c>
      <c r="F6" s="97">
        <v>-2.341682667505899</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0" t="s">
        <v>631</v>
      </c>
      <c r="B1" s="770"/>
      <c r="C1" s="770"/>
      <c r="D1" s="3"/>
      <c r="E1" s="3"/>
    </row>
    <row r="2" spans="1:38" x14ac:dyDescent="0.2">
      <c r="A2" s="771"/>
      <c r="B2" s="770"/>
      <c r="C2" s="770"/>
      <c r="D2" s="3"/>
      <c r="E2" s="55" t="s">
        <v>256</v>
      </c>
    </row>
    <row r="3" spans="1:38" x14ac:dyDescent="0.2">
      <c r="A3" s="57"/>
      <c r="B3" s="201" t="s">
        <v>261</v>
      </c>
      <c r="C3" s="201" t="s">
        <v>262</v>
      </c>
      <c r="D3" s="201" t="s">
        <v>263</v>
      </c>
      <c r="E3" s="201" t="s">
        <v>264</v>
      </c>
    </row>
    <row r="4" spans="1:38" x14ac:dyDescent="0.2">
      <c r="A4" s="666" t="s">
        <v>265</v>
      </c>
      <c r="B4" s="706">
        <v>148.05319516774196</v>
      </c>
      <c r="C4" s="707">
        <v>25.695182632418028</v>
      </c>
      <c r="D4" s="707">
        <v>47.411314070807805</v>
      </c>
      <c r="E4" s="707">
        <v>74.946698464516132</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171.24516129032259</v>
      </c>
      <c r="C5" s="92">
        <v>27.341664407698566</v>
      </c>
      <c r="D5" s="92">
        <v>77.990013011656288</v>
      </c>
      <c r="E5" s="92">
        <v>65.913483870967738</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151.41612903225808</v>
      </c>
      <c r="C6" s="92">
        <v>25.23602150537635</v>
      </c>
      <c r="D6" s="92">
        <v>61.392043010752708</v>
      </c>
      <c r="E6" s="92">
        <v>64.788064516129026</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153.68058064516131</v>
      </c>
      <c r="C7" s="92">
        <v>26.67183631031725</v>
      </c>
      <c r="D7" s="92">
        <v>60.016066915489219</v>
      </c>
      <c r="E7" s="92">
        <v>66.992677419354848</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122.58358019323835</v>
      </c>
      <c r="C8" s="92">
        <v>20.43059669887306</v>
      </c>
      <c r="D8" s="92">
        <v>36.301909764945108</v>
      </c>
      <c r="E8" s="92">
        <v>65.851073729420179</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135.22438709677419</v>
      </c>
      <c r="C9" s="92">
        <v>21.590448359989157</v>
      </c>
      <c r="D9" s="92">
        <v>43.969906478720532</v>
      </c>
      <c r="E9" s="92">
        <v>69.664032258064509</v>
      </c>
      <c r="F9" s="609"/>
      <c r="G9" s="609"/>
    </row>
    <row r="10" spans="1:38" x14ac:dyDescent="0.2">
      <c r="A10" s="202" t="s">
        <v>270</v>
      </c>
      <c r="B10" s="203">
        <v>147.43548387096774</v>
      </c>
      <c r="C10" s="92">
        <v>29.487096774193549</v>
      </c>
      <c r="D10" s="92">
        <v>51.231000000000009</v>
      </c>
      <c r="E10" s="92">
        <v>66.717387096774189</v>
      </c>
      <c r="F10" s="609"/>
      <c r="G10" s="609"/>
    </row>
    <row r="11" spans="1:38" x14ac:dyDescent="0.2">
      <c r="A11" s="202" t="s">
        <v>271</v>
      </c>
      <c r="B11" s="203">
        <v>195.39604374103021</v>
      </c>
      <c r="C11" s="92">
        <v>39.079208748206042</v>
      </c>
      <c r="D11" s="92">
        <v>71.133638427411427</v>
      </c>
      <c r="E11" s="92">
        <v>85.183196565412743</v>
      </c>
      <c r="F11" s="609"/>
      <c r="G11" s="609"/>
    </row>
    <row r="12" spans="1:38" x14ac:dyDescent="0.2">
      <c r="A12" s="202" t="s">
        <v>272</v>
      </c>
      <c r="B12" s="203">
        <v>151.03225806451613</v>
      </c>
      <c r="C12" s="92">
        <v>28.24180435352741</v>
      </c>
      <c r="D12" s="92">
        <v>55.365002098085483</v>
      </c>
      <c r="E12" s="92">
        <v>67.425451612903231</v>
      </c>
      <c r="F12" s="609"/>
      <c r="G12" s="609"/>
    </row>
    <row r="13" spans="1:38" x14ac:dyDescent="0.2">
      <c r="A13" s="202" t="s">
        <v>273</v>
      </c>
      <c r="B13" s="203">
        <v>143.8638064516129</v>
      </c>
      <c r="C13" s="92">
        <v>25.942653622422</v>
      </c>
      <c r="D13" s="92">
        <v>59.657927022739273</v>
      </c>
      <c r="E13" s="92">
        <v>58.263225806451622</v>
      </c>
      <c r="F13" s="609"/>
      <c r="G13" s="609"/>
    </row>
    <row r="14" spans="1:38" x14ac:dyDescent="0.2">
      <c r="A14" s="202" t="s">
        <v>205</v>
      </c>
      <c r="B14" s="203">
        <v>161.23870967741937</v>
      </c>
      <c r="C14" s="92">
        <v>26.873118279569894</v>
      </c>
      <c r="D14" s="92">
        <v>56.300043010752688</v>
      </c>
      <c r="E14" s="92">
        <v>78.065548387096783</v>
      </c>
      <c r="F14" s="609"/>
      <c r="G14" s="609"/>
    </row>
    <row r="15" spans="1:38" x14ac:dyDescent="0.2">
      <c r="A15" s="202" t="s">
        <v>274</v>
      </c>
      <c r="B15" s="203">
        <v>164.92580645161291</v>
      </c>
      <c r="C15" s="92">
        <v>31.921123829344431</v>
      </c>
      <c r="D15" s="92">
        <v>72.241231009365237</v>
      </c>
      <c r="E15" s="92">
        <v>60.763451612903239</v>
      </c>
      <c r="F15" s="609"/>
      <c r="G15" s="609"/>
    </row>
    <row r="16" spans="1:38" x14ac:dyDescent="0.2">
      <c r="A16" s="202" t="s">
        <v>234</v>
      </c>
      <c r="B16" s="204">
        <v>170.29883870967745</v>
      </c>
      <c r="C16" s="195">
        <v>28.383139784946248</v>
      </c>
      <c r="D16" s="195">
        <v>69.160021505376363</v>
      </c>
      <c r="E16" s="195">
        <v>72.755677419354839</v>
      </c>
      <c r="F16" s="609"/>
      <c r="G16" s="609"/>
    </row>
    <row r="17" spans="1:13" x14ac:dyDescent="0.2">
      <c r="A17" s="202" t="s">
        <v>235</v>
      </c>
      <c r="B17" s="203">
        <v>174.56774193548387</v>
      </c>
      <c r="C17" s="92">
        <v>33.78730489073881</v>
      </c>
      <c r="D17" s="92">
        <v>71.534017689906349</v>
      </c>
      <c r="E17" s="92">
        <v>69.246419354838707</v>
      </c>
      <c r="F17" s="609"/>
      <c r="G17" s="609"/>
    </row>
    <row r="18" spans="1:13" x14ac:dyDescent="0.2">
      <c r="A18" s="202" t="s">
        <v>275</v>
      </c>
      <c r="B18" s="203">
        <v>146.89160702211137</v>
      </c>
      <c r="C18" s="92">
        <v>31.228924327535491</v>
      </c>
      <c r="D18" s="92">
        <v>40.777392354311701</v>
      </c>
      <c r="E18" s="92">
        <v>74.885290340264177</v>
      </c>
      <c r="F18" s="609"/>
      <c r="G18" s="609"/>
    </row>
    <row r="19" spans="1:13" x14ac:dyDescent="0.2">
      <c r="A19" s="3" t="s">
        <v>276</v>
      </c>
      <c r="B19" s="203">
        <v>171.51548387096778</v>
      </c>
      <c r="C19" s="92">
        <v>32.072001049042761</v>
      </c>
      <c r="D19" s="92">
        <v>70.877966692892755</v>
      </c>
      <c r="E19" s="92">
        <v>68.565516129032261</v>
      </c>
      <c r="F19" s="609"/>
      <c r="G19" s="609"/>
    </row>
    <row r="20" spans="1:13" x14ac:dyDescent="0.2">
      <c r="A20" s="3" t="s">
        <v>206</v>
      </c>
      <c r="B20" s="203">
        <v>170.62209677419355</v>
      </c>
      <c r="C20" s="92">
        <v>30.767919090428347</v>
      </c>
      <c r="D20" s="92">
        <v>71.340080909571654</v>
      </c>
      <c r="E20" s="92">
        <v>68.514096774193547</v>
      </c>
      <c r="F20" s="609"/>
      <c r="G20" s="609"/>
    </row>
    <row r="21" spans="1:13" x14ac:dyDescent="0.2">
      <c r="A21" s="3" t="s">
        <v>277</v>
      </c>
      <c r="B21" s="203">
        <v>154.20387096774195</v>
      </c>
      <c r="C21" s="92">
        <v>26.762655291922155</v>
      </c>
      <c r="D21" s="92">
        <v>60.181022127432698</v>
      </c>
      <c r="E21" s="92">
        <v>67.260193548387093</v>
      </c>
      <c r="F21" s="609"/>
      <c r="G21" s="609"/>
    </row>
    <row r="22" spans="1:13" x14ac:dyDescent="0.2">
      <c r="A22" s="194" t="s">
        <v>278</v>
      </c>
      <c r="B22" s="203">
        <v>139.33964516129032</v>
      </c>
      <c r="C22" s="92">
        <v>24.182913623033858</v>
      </c>
      <c r="D22" s="92">
        <v>51.300215409224208</v>
      </c>
      <c r="E22" s="92">
        <v>63.856516129032251</v>
      </c>
      <c r="F22" s="609"/>
      <c r="G22" s="609"/>
    </row>
    <row r="23" spans="1:13" x14ac:dyDescent="0.2">
      <c r="A23" s="194" t="s">
        <v>279</v>
      </c>
      <c r="B23" s="205">
        <v>146.30000000000001</v>
      </c>
      <c r="C23" s="206">
        <v>21.257264957264962</v>
      </c>
      <c r="D23" s="206">
        <v>55.908347945960841</v>
      </c>
      <c r="E23" s="206">
        <v>69.134387096774205</v>
      </c>
      <c r="F23" s="609"/>
      <c r="G23" s="609"/>
    </row>
    <row r="24" spans="1:13" x14ac:dyDescent="0.2">
      <c r="A24" s="194" t="s">
        <v>280</v>
      </c>
      <c r="B24" s="205">
        <v>134</v>
      </c>
      <c r="C24" s="206">
        <v>20.440677966101696</v>
      </c>
      <c r="D24" s="206">
        <v>54.938322033898295</v>
      </c>
      <c r="E24" s="206">
        <v>58.621000000000002</v>
      </c>
      <c r="F24" s="609"/>
      <c r="G24" s="609"/>
    </row>
    <row r="25" spans="1:13" x14ac:dyDescent="0.2">
      <c r="A25" s="194" t="s">
        <v>540</v>
      </c>
      <c r="B25" s="205">
        <v>190.3516129032258</v>
      </c>
      <c r="C25" s="206">
        <v>33.036230338576381</v>
      </c>
      <c r="D25" s="206">
        <v>79.709834177552636</v>
      </c>
      <c r="E25" s="206">
        <v>77.605548387096775</v>
      </c>
      <c r="F25" s="609"/>
      <c r="G25" s="609"/>
    </row>
    <row r="26" spans="1:13" x14ac:dyDescent="0.2">
      <c r="A26" s="3" t="s">
        <v>281</v>
      </c>
      <c r="B26" s="205">
        <v>137.1529093666978</v>
      </c>
      <c r="C26" s="206">
        <v>25.646478987268697</v>
      </c>
      <c r="D26" s="206">
        <v>42.514980442777954</v>
      </c>
      <c r="E26" s="206">
        <v>68.991449936651151</v>
      </c>
      <c r="F26" s="609"/>
      <c r="G26" s="609"/>
    </row>
    <row r="27" spans="1:13" x14ac:dyDescent="0.2">
      <c r="A27" s="194" t="s">
        <v>236</v>
      </c>
      <c r="B27" s="205">
        <v>169.56774193548387</v>
      </c>
      <c r="C27" s="206">
        <v>31.707789142407556</v>
      </c>
      <c r="D27" s="206">
        <v>63.436017309205347</v>
      </c>
      <c r="E27" s="206">
        <v>74.423935483870963</v>
      </c>
      <c r="F27" s="609"/>
      <c r="G27" s="609"/>
    </row>
    <row r="28" spans="1:13" x14ac:dyDescent="0.2">
      <c r="A28" s="194" t="s">
        <v>542</v>
      </c>
      <c r="B28" s="203">
        <v>140.5963782609667</v>
      </c>
      <c r="C28" s="92">
        <v>24.401024326283476</v>
      </c>
      <c r="D28" s="92">
        <v>52.349319977614442</v>
      </c>
      <c r="E28" s="92">
        <v>63.846033957068776</v>
      </c>
      <c r="F28" s="609"/>
      <c r="G28" s="609"/>
    </row>
    <row r="29" spans="1:13" x14ac:dyDescent="0.2">
      <c r="A29" s="3" t="s">
        <v>282</v>
      </c>
      <c r="B29" s="205">
        <v>144.02045828795713</v>
      </c>
      <c r="C29" s="206">
        <v>24.995286149149582</v>
      </c>
      <c r="D29" s="206">
        <v>52.706343539224321</v>
      </c>
      <c r="E29" s="206">
        <v>66.318828599583227</v>
      </c>
      <c r="F29" s="609"/>
      <c r="G29" s="609"/>
    </row>
    <row r="30" spans="1:13" x14ac:dyDescent="0.2">
      <c r="A30" s="3" t="s">
        <v>237</v>
      </c>
      <c r="B30" s="203">
        <v>141.75076076394078</v>
      </c>
      <c r="C30" s="92">
        <v>28.350152152788155</v>
      </c>
      <c r="D30" s="92">
        <v>45.776065637103528</v>
      </c>
      <c r="E30" s="92">
        <v>67.624542974049092</v>
      </c>
      <c r="F30" s="609"/>
      <c r="G30" s="609"/>
    </row>
    <row r="31" spans="1:13" x14ac:dyDescent="0.2">
      <c r="A31" s="641" t="s">
        <v>283</v>
      </c>
      <c r="B31" s="642">
        <v>161.79592938650359</v>
      </c>
      <c r="C31" s="642">
        <v>28.85344328073376</v>
      </c>
      <c r="D31" s="642">
        <v>63.52787819056644</v>
      </c>
      <c r="E31" s="642">
        <v>69.414607915203391</v>
      </c>
      <c r="F31" s="609"/>
      <c r="G31" s="609"/>
    </row>
    <row r="32" spans="1:13" x14ac:dyDescent="0.2">
      <c r="A32" s="640" t="s">
        <v>284</v>
      </c>
      <c r="B32" s="639">
        <v>166.7415981457587</v>
      </c>
      <c r="C32" s="639">
        <v>29.166022117904994</v>
      </c>
      <c r="D32" s="639">
        <v>68.309266133375758</v>
      </c>
      <c r="E32" s="639">
        <v>69.266309894477942</v>
      </c>
      <c r="F32" s="609"/>
      <c r="G32" s="609"/>
      <c r="M32" s="610"/>
    </row>
    <row r="33" spans="1:13" x14ac:dyDescent="0.2">
      <c r="A33" s="638" t="s">
        <v>285</v>
      </c>
      <c r="B33" s="643">
        <v>18.68840297801674</v>
      </c>
      <c r="C33" s="643">
        <v>3.470839485486966</v>
      </c>
      <c r="D33" s="643">
        <v>20.897952062567953</v>
      </c>
      <c r="E33" s="643">
        <v>-5.6803885700381898</v>
      </c>
      <c r="F33" s="609"/>
      <c r="G33" s="609"/>
      <c r="M33" s="610"/>
    </row>
    <row r="34" spans="1:13" x14ac:dyDescent="0.2">
      <c r="A34" s="80"/>
      <c r="B34" s="3"/>
      <c r="C34" s="3"/>
      <c r="D34" s="3"/>
      <c r="E34" s="55" t="s">
        <v>565</v>
      </c>
    </row>
    <row r="35" spans="1:13" s="1" customFormat="1" ht="14.25" customHeight="1" x14ac:dyDescent="0.2">
      <c r="A35" s="814" t="s">
        <v>637</v>
      </c>
      <c r="B35" s="814"/>
      <c r="C35" s="814"/>
      <c r="D35" s="814"/>
      <c r="E35" s="814"/>
    </row>
    <row r="36" spans="1:13" s="1" customFormat="1" x14ac:dyDescent="0.2">
      <c r="A36" s="814"/>
      <c r="B36" s="814"/>
      <c r="C36" s="814"/>
      <c r="D36" s="814"/>
      <c r="E36" s="814"/>
    </row>
    <row r="37" spans="1:13" s="1" customFormat="1" x14ac:dyDescent="0.2">
      <c r="A37" s="814"/>
      <c r="B37" s="814"/>
      <c r="C37" s="814"/>
      <c r="D37" s="814"/>
      <c r="E37" s="814"/>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0" t="s">
        <v>632</v>
      </c>
      <c r="B1" s="770"/>
      <c r="C1" s="770"/>
      <c r="D1" s="3"/>
      <c r="E1" s="3"/>
    </row>
    <row r="2" spans="1:36" x14ac:dyDescent="0.2">
      <c r="A2" s="771"/>
      <c r="B2" s="770"/>
      <c r="C2" s="770"/>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6">
        <v>141.58453437741935</v>
      </c>
      <c r="C4" s="707">
        <v>24.572522495254596</v>
      </c>
      <c r="D4" s="707">
        <v>38.042314059584108</v>
      </c>
      <c r="E4" s="707">
        <v>78.969697822580642</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158</v>
      </c>
      <c r="C5" s="92">
        <v>25.22689075630252</v>
      </c>
      <c r="D5" s="92">
        <v>60.730012469503919</v>
      </c>
      <c r="E5" s="92">
        <v>72.043096774193558</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152.76129032258063</v>
      </c>
      <c r="C6" s="92">
        <v>25.460215053763442</v>
      </c>
      <c r="D6" s="92">
        <v>54.246075268817201</v>
      </c>
      <c r="E6" s="92">
        <v>73.054999999999993</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165.30861290322582</v>
      </c>
      <c r="C7" s="92">
        <v>28.689924553452414</v>
      </c>
      <c r="D7" s="92">
        <v>60.015978672354052</v>
      </c>
      <c r="E7" s="92">
        <v>76.602709677419355</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122.18371844538497</v>
      </c>
      <c r="C8" s="92">
        <v>20.363953074230828</v>
      </c>
      <c r="D8" s="92">
        <v>33.029677325341687</v>
      </c>
      <c r="E8" s="92">
        <v>68.790088045812453</v>
      </c>
      <c r="G8" s="609"/>
    </row>
    <row r="9" spans="1:36" x14ac:dyDescent="0.2">
      <c r="A9" s="202" t="s">
        <v>269</v>
      </c>
      <c r="B9" s="203">
        <v>145.22293548387097</v>
      </c>
      <c r="C9" s="92">
        <v>23.186855245323937</v>
      </c>
      <c r="D9" s="92">
        <v>41.070112496611543</v>
      </c>
      <c r="E9" s="92">
        <v>80.965967741935486</v>
      </c>
      <c r="G9" s="609"/>
    </row>
    <row r="10" spans="1:36" x14ac:dyDescent="0.2">
      <c r="A10" s="202" t="s">
        <v>270</v>
      </c>
      <c r="B10" s="203">
        <v>144.93225806451613</v>
      </c>
      <c r="C10" s="92">
        <v>28.986451612903227</v>
      </c>
      <c r="D10" s="92">
        <v>40.613000000000014</v>
      </c>
      <c r="E10" s="92">
        <v>75.332806451612896</v>
      </c>
      <c r="G10" s="609"/>
    </row>
    <row r="11" spans="1:36" x14ac:dyDescent="0.2">
      <c r="A11" s="202" t="s">
        <v>271</v>
      </c>
      <c r="B11" s="203">
        <v>172.75668498219369</v>
      </c>
      <c r="C11" s="92">
        <v>34.551336996438735</v>
      </c>
      <c r="D11" s="92">
        <v>56.529117032444688</v>
      </c>
      <c r="E11" s="92">
        <v>81.676230953310267</v>
      </c>
      <c r="G11" s="609"/>
    </row>
    <row r="12" spans="1:36" x14ac:dyDescent="0.2">
      <c r="A12" s="202" t="s">
        <v>272</v>
      </c>
      <c r="B12" s="203">
        <v>145.09354838709677</v>
      </c>
      <c r="C12" s="92">
        <v>27.131313926042488</v>
      </c>
      <c r="D12" s="92">
        <v>40.764944138473645</v>
      </c>
      <c r="E12" s="92">
        <v>77.197290322580642</v>
      </c>
      <c r="G12" s="609"/>
    </row>
    <row r="13" spans="1:36" x14ac:dyDescent="0.2">
      <c r="A13" s="202" t="s">
        <v>273</v>
      </c>
      <c r="B13" s="203">
        <v>148.39783870967742</v>
      </c>
      <c r="C13" s="92">
        <v>26.760265996827076</v>
      </c>
      <c r="D13" s="92">
        <v>54.536153358011632</v>
      </c>
      <c r="E13" s="92">
        <v>67.101419354838711</v>
      </c>
      <c r="G13" s="609"/>
    </row>
    <row r="14" spans="1:36" x14ac:dyDescent="0.2">
      <c r="A14" s="202" t="s">
        <v>205</v>
      </c>
      <c r="B14" s="203">
        <v>146.79032258064518</v>
      </c>
      <c r="C14" s="92">
        <v>24.465053763440864</v>
      </c>
      <c r="D14" s="92">
        <v>37.200107526881737</v>
      </c>
      <c r="E14" s="92">
        <v>85.12516129032258</v>
      </c>
      <c r="G14" s="609"/>
    </row>
    <row r="15" spans="1:36" x14ac:dyDescent="0.2">
      <c r="A15" s="202" t="s">
        <v>274</v>
      </c>
      <c r="B15" s="203">
        <v>157.5225806451613</v>
      </c>
      <c r="C15" s="92">
        <v>30.488241415192508</v>
      </c>
      <c r="D15" s="92">
        <v>51.05211342351717</v>
      </c>
      <c r="E15" s="92">
        <v>75.982225806451623</v>
      </c>
      <c r="G15" s="609"/>
    </row>
    <row r="16" spans="1:36" x14ac:dyDescent="0.2">
      <c r="A16" s="202" t="s">
        <v>234</v>
      </c>
      <c r="B16" s="204">
        <v>160.74587096774195</v>
      </c>
      <c r="C16" s="195">
        <v>26.790978494623658</v>
      </c>
      <c r="D16" s="195">
        <v>60.920150537634413</v>
      </c>
      <c r="E16" s="195">
        <v>73.034741935483879</v>
      </c>
      <c r="G16" s="609"/>
    </row>
    <row r="17" spans="1:11" x14ac:dyDescent="0.2">
      <c r="A17" s="202" t="s">
        <v>235</v>
      </c>
      <c r="B17" s="203">
        <v>154.80967741935484</v>
      </c>
      <c r="C17" s="92">
        <v>29.963163371488029</v>
      </c>
      <c r="D17" s="92">
        <v>42.433030176899059</v>
      </c>
      <c r="E17" s="92">
        <v>82.413483870967752</v>
      </c>
      <c r="G17" s="609"/>
    </row>
    <row r="18" spans="1:11" x14ac:dyDescent="0.2">
      <c r="A18" s="202" t="s">
        <v>275</v>
      </c>
      <c r="B18" s="203">
        <v>150.05318550330605</v>
      </c>
      <c r="C18" s="92">
        <v>31.901070933773731</v>
      </c>
      <c r="D18" s="92">
        <v>38.247132698832836</v>
      </c>
      <c r="E18" s="92">
        <v>79.904981870699487</v>
      </c>
      <c r="G18" s="609"/>
    </row>
    <row r="19" spans="1:11" x14ac:dyDescent="0.2">
      <c r="A19" s="3" t="s">
        <v>276</v>
      </c>
      <c r="B19" s="203">
        <v>170.23354838709679</v>
      </c>
      <c r="C19" s="92">
        <v>31.832289535798587</v>
      </c>
      <c r="D19" s="92">
        <v>61.567936270653043</v>
      </c>
      <c r="E19" s="92">
        <v>76.833322580645159</v>
      </c>
      <c r="G19" s="609"/>
    </row>
    <row r="20" spans="1:11" x14ac:dyDescent="0.2">
      <c r="A20" s="3" t="s">
        <v>206</v>
      </c>
      <c r="B20" s="203">
        <v>163.83032258064515</v>
      </c>
      <c r="C20" s="92">
        <v>29.543172924378634</v>
      </c>
      <c r="D20" s="92">
        <v>63.240181914331018</v>
      </c>
      <c r="E20" s="92">
        <v>71.046967741935489</v>
      </c>
      <c r="G20" s="609"/>
    </row>
    <row r="21" spans="1:11" x14ac:dyDescent="0.2">
      <c r="A21" s="3" t="s">
        <v>277</v>
      </c>
      <c r="B21" s="203">
        <v>152.88709677419354</v>
      </c>
      <c r="C21" s="92">
        <v>26.534124233537721</v>
      </c>
      <c r="D21" s="92">
        <v>51.669811250333225</v>
      </c>
      <c r="E21" s="92">
        <v>74.683161290322587</v>
      </c>
      <c r="G21" s="609"/>
    </row>
    <row r="22" spans="1:11" x14ac:dyDescent="0.2">
      <c r="A22" s="194" t="s">
        <v>278</v>
      </c>
      <c r="B22" s="203">
        <v>148.58600000000001</v>
      </c>
      <c r="C22" s="92">
        <v>25.787652892561987</v>
      </c>
      <c r="D22" s="92">
        <v>51.95999226872835</v>
      </c>
      <c r="E22" s="92">
        <v>70.838354838709677</v>
      </c>
      <c r="G22" s="609"/>
    </row>
    <row r="23" spans="1:11" x14ac:dyDescent="0.2">
      <c r="A23" s="194" t="s">
        <v>279</v>
      </c>
      <c r="B23" s="205">
        <v>142.36451612903227</v>
      </c>
      <c r="C23" s="206">
        <v>20.685442514474776</v>
      </c>
      <c r="D23" s="206">
        <v>45.255234904880069</v>
      </c>
      <c r="E23" s="206">
        <v>76.423838709677426</v>
      </c>
      <c r="G23" s="609"/>
    </row>
    <row r="24" spans="1:11" x14ac:dyDescent="0.2">
      <c r="A24" s="194" t="s">
        <v>280</v>
      </c>
      <c r="B24" s="205">
        <v>121</v>
      </c>
      <c r="C24" s="206">
        <v>18.457627118644066</v>
      </c>
      <c r="D24" s="206">
        <v>47.240372881355938</v>
      </c>
      <c r="E24" s="206">
        <v>55.302</v>
      </c>
      <c r="G24" s="609"/>
    </row>
    <row r="25" spans="1:11" x14ac:dyDescent="0.2">
      <c r="A25" s="194" t="s">
        <v>540</v>
      </c>
      <c r="B25" s="205">
        <v>167.91612903225808</v>
      </c>
      <c r="C25" s="206">
        <v>29.142468675019998</v>
      </c>
      <c r="D25" s="206">
        <v>52.424789389496155</v>
      </c>
      <c r="E25" s="206">
        <v>86.348870967741931</v>
      </c>
      <c r="G25" s="609"/>
    </row>
    <row r="26" spans="1:11" x14ac:dyDescent="0.2">
      <c r="A26" s="3" t="s">
        <v>281</v>
      </c>
      <c r="B26" s="205">
        <v>139.79502815354189</v>
      </c>
      <c r="C26" s="206">
        <v>26.140533719767998</v>
      </c>
      <c r="D26" s="206">
        <v>39.343170497923794</v>
      </c>
      <c r="E26" s="206">
        <v>74.311323935850098</v>
      </c>
      <c r="G26" s="609"/>
    </row>
    <row r="27" spans="1:11" x14ac:dyDescent="0.2">
      <c r="A27" s="194" t="s">
        <v>236</v>
      </c>
      <c r="B27" s="205">
        <v>156.13870967741937</v>
      </c>
      <c r="C27" s="206">
        <v>29.19666928927354</v>
      </c>
      <c r="D27" s="206">
        <v>50.399943613952274</v>
      </c>
      <c r="E27" s="206">
        <v>76.542096774193553</v>
      </c>
      <c r="G27" s="609"/>
    </row>
    <row r="28" spans="1:11" x14ac:dyDescent="0.2">
      <c r="A28" s="194" t="s">
        <v>542</v>
      </c>
      <c r="B28" s="203">
        <v>137.14753235762416</v>
      </c>
      <c r="C28" s="92">
        <v>23.802464293471964</v>
      </c>
      <c r="D28" s="92">
        <v>40.566567299987319</v>
      </c>
      <c r="E28" s="92">
        <v>72.778500764164875</v>
      </c>
      <c r="G28" s="609"/>
    </row>
    <row r="29" spans="1:11" x14ac:dyDescent="0.2">
      <c r="A29" s="3" t="s">
        <v>282</v>
      </c>
      <c r="B29" s="205">
        <v>150.64849492363908</v>
      </c>
      <c r="C29" s="206">
        <v>26.145606556995212</v>
      </c>
      <c r="D29" s="206">
        <v>48.212198455744719</v>
      </c>
      <c r="E29" s="206">
        <v>76.290689910899147</v>
      </c>
      <c r="G29" s="609"/>
    </row>
    <row r="30" spans="1:11" x14ac:dyDescent="0.2">
      <c r="A30" s="3" t="s">
        <v>237</v>
      </c>
      <c r="B30" s="203">
        <v>147.90834460554385</v>
      </c>
      <c r="C30" s="92">
        <v>29.581668921108768</v>
      </c>
      <c r="D30" s="92">
        <v>38.340771584690984</v>
      </c>
      <c r="E30" s="92">
        <v>79.98590409974409</v>
      </c>
      <c r="G30" s="609"/>
    </row>
    <row r="31" spans="1:11" x14ac:dyDescent="0.2">
      <c r="A31" s="641" t="s">
        <v>283</v>
      </c>
      <c r="B31" s="642">
        <v>153.78591846004971</v>
      </c>
      <c r="C31" s="642">
        <v>27.424999457574302</v>
      </c>
      <c r="D31" s="642">
        <v>51.491203961449585</v>
      </c>
      <c r="E31" s="642">
        <v>74.869715041025827</v>
      </c>
      <c r="G31" s="609"/>
    </row>
    <row r="32" spans="1:11" x14ac:dyDescent="0.2">
      <c r="A32" s="640" t="s">
        <v>284</v>
      </c>
      <c r="B32" s="639">
        <v>156.51854793500743</v>
      </c>
      <c r="C32" s="639">
        <v>27.37783181701451</v>
      </c>
      <c r="D32" s="639">
        <v>54.421942914459464</v>
      </c>
      <c r="E32" s="639">
        <v>74.718773203533459</v>
      </c>
      <c r="G32" s="609"/>
      <c r="H32" s="610"/>
      <c r="I32" s="610"/>
      <c r="J32" s="610"/>
      <c r="K32" s="610"/>
    </row>
    <row r="33" spans="1:11" x14ac:dyDescent="0.2">
      <c r="A33" s="638" t="s">
        <v>285</v>
      </c>
      <c r="B33" s="643">
        <v>14.934013557588088</v>
      </c>
      <c r="C33" s="643">
        <v>2.8053093217599141</v>
      </c>
      <c r="D33" s="643">
        <v>16.379628854875357</v>
      </c>
      <c r="E33" s="643">
        <v>-4.2509246190471828</v>
      </c>
      <c r="G33" s="609"/>
      <c r="H33" s="610"/>
      <c r="I33" s="610"/>
      <c r="J33" s="610"/>
      <c r="K33" s="610"/>
    </row>
    <row r="34" spans="1:11" x14ac:dyDescent="0.2">
      <c r="A34" s="80"/>
      <c r="B34" s="3"/>
      <c r="C34" s="3"/>
      <c r="D34" s="3"/>
      <c r="E34" s="55" t="s">
        <v>565</v>
      </c>
    </row>
    <row r="35" spans="1:11" s="1" customFormat="1" x14ac:dyDescent="0.2">
      <c r="A35" s="814" t="s">
        <v>637</v>
      </c>
      <c r="B35" s="814"/>
      <c r="C35" s="814"/>
      <c r="D35" s="814"/>
      <c r="E35" s="814"/>
    </row>
    <row r="36" spans="1:11" s="1" customFormat="1" x14ac:dyDescent="0.2">
      <c r="A36" s="814"/>
      <c r="B36" s="814"/>
      <c r="C36" s="814"/>
      <c r="D36" s="814"/>
      <c r="E36" s="814"/>
    </row>
    <row r="37" spans="1:11" s="1" customFormat="1" x14ac:dyDescent="0.2">
      <c r="A37" s="814"/>
      <c r="B37" s="814"/>
      <c r="C37" s="814"/>
      <c r="D37" s="814"/>
      <c r="E37" s="814"/>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0" t="s">
        <v>35</v>
      </c>
      <c r="B1" s="770"/>
      <c r="C1" s="770"/>
    </row>
    <row r="2" spans="1:3" x14ac:dyDescent="0.2">
      <c r="A2" s="770"/>
      <c r="B2" s="770"/>
      <c r="C2" s="770"/>
    </row>
    <row r="3" spans="1:3" x14ac:dyDescent="0.2">
      <c r="A3" s="54"/>
      <c r="B3" s="3"/>
      <c r="C3" s="55" t="s">
        <v>256</v>
      </c>
    </row>
    <row r="4" spans="1:3" x14ac:dyDescent="0.2">
      <c r="A4" s="57"/>
      <c r="B4" s="201" t="s">
        <v>261</v>
      </c>
      <c r="C4" s="201" t="s">
        <v>264</v>
      </c>
    </row>
    <row r="5" spans="1:3" x14ac:dyDescent="0.2">
      <c r="A5" s="666" t="s">
        <v>265</v>
      </c>
      <c r="B5" s="667">
        <v>91.712838709677413</v>
      </c>
      <c r="C5" s="668">
        <v>66.124645161290317</v>
      </c>
    </row>
    <row r="6" spans="1:3" x14ac:dyDescent="0.2">
      <c r="A6" s="202" t="s">
        <v>266</v>
      </c>
      <c r="B6" s="461">
        <v>91.656451612903226</v>
      </c>
      <c r="C6" s="462">
        <v>56.16732258064517</v>
      </c>
    </row>
    <row r="7" spans="1:3" x14ac:dyDescent="0.2">
      <c r="A7" s="202" t="s">
        <v>267</v>
      </c>
      <c r="B7" s="461">
        <v>108.38964516129033</v>
      </c>
      <c r="C7" s="462">
        <v>64.79474193548387</v>
      </c>
    </row>
    <row r="8" spans="1:3" x14ac:dyDescent="0.2">
      <c r="A8" s="202" t="s">
        <v>233</v>
      </c>
      <c r="B8" s="461">
        <v>77.749677419354839</v>
      </c>
      <c r="C8" s="462">
        <v>62.529838709677414</v>
      </c>
    </row>
    <row r="9" spans="1:3" x14ac:dyDescent="0.2">
      <c r="A9" s="202" t="s">
        <v>268</v>
      </c>
      <c r="B9" s="461">
        <v>0</v>
      </c>
      <c r="C9" s="462">
        <v>0</v>
      </c>
    </row>
    <row r="10" spans="1:3" x14ac:dyDescent="0.2">
      <c r="A10" s="202" t="s">
        <v>269</v>
      </c>
      <c r="B10" s="461">
        <v>100.97167741935483</v>
      </c>
      <c r="C10" s="462">
        <v>76.380193548387098</v>
      </c>
    </row>
    <row r="11" spans="1:3" x14ac:dyDescent="0.2">
      <c r="A11" s="202" t="s">
        <v>270</v>
      </c>
      <c r="B11" s="461">
        <v>85.548387096774192</v>
      </c>
      <c r="C11" s="462">
        <v>62.824709677419364</v>
      </c>
    </row>
    <row r="12" spans="1:3" x14ac:dyDescent="0.2">
      <c r="A12" s="202" t="s">
        <v>271</v>
      </c>
      <c r="B12" s="461">
        <v>179.08623250906066</v>
      </c>
      <c r="C12" s="462">
        <v>96.199387382526638</v>
      </c>
    </row>
    <row r="13" spans="1:3" x14ac:dyDescent="0.2">
      <c r="A13" s="202" t="s">
        <v>272</v>
      </c>
      <c r="B13" s="461">
        <v>0</v>
      </c>
      <c r="C13" s="462">
        <v>0</v>
      </c>
    </row>
    <row r="14" spans="1:3" x14ac:dyDescent="0.2">
      <c r="A14" s="202" t="s">
        <v>273</v>
      </c>
      <c r="B14" s="461">
        <v>112.03651612903226</v>
      </c>
      <c r="C14" s="462">
        <v>63.847354838709677</v>
      </c>
    </row>
    <row r="15" spans="1:3" x14ac:dyDescent="0.2">
      <c r="A15" s="202" t="s">
        <v>205</v>
      </c>
      <c r="B15" s="461">
        <v>100.83548387096775</v>
      </c>
      <c r="C15" s="462">
        <v>78.229645161290321</v>
      </c>
    </row>
    <row r="16" spans="1:3" x14ac:dyDescent="0.2">
      <c r="A16" s="202" t="s">
        <v>274</v>
      </c>
      <c r="B16" s="461">
        <v>126.41612903225807</v>
      </c>
      <c r="C16" s="462">
        <v>74.368580645161302</v>
      </c>
    </row>
    <row r="17" spans="1:3" x14ac:dyDescent="0.2">
      <c r="A17" s="202" t="s">
        <v>234</v>
      </c>
      <c r="B17" s="461">
        <v>112.06190322580645</v>
      </c>
      <c r="C17" s="462">
        <v>77.936483870967734</v>
      </c>
    </row>
    <row r="18" spans="1:3" x14ac:dyDescent="0.2">
      <c r="A18" s="202" t="s">
        <v>235</v>
      </c>
      <c r="B18" s="461">
        <v>0</v>
      </c>
      <c r="C18" s="462">
        <v>0</v>
      </c>
    </row>
    <row r="19" spans="1:3" x14ac:dyDescent="0.2">
      <c r="A19" s="202" t="s">
        <v>275</v>
      </c>
      <c r="B19" s="461">
        <v>150.05315987577231</v>
      </c>
      <c r="C19" s="462">
        <v>79.905089890031476</v>
      </c>
    </row>
    <row r="20" spans="1:3" x14ac:dyDescent="0.2">
      <c r="A20" s="202" t="s">
        <v>276</v>
      </c>
      <c r="B20" s="461">
        <v>95.60499999999999</v>
      </c>
      <c r="C20" s="462">
        <v>62.316354838709671</v>
      </c>
    </row>
    <row r="21" spans="1:3" x14ac:dyDescent="0.2">
      <c r="A21" s="202" t="s">
        <v>206</v>
      </c>
      <c r="B21" s="461">
        <v>138.64887096774194</v>
      </c>
      <c r="C21" s="462">
        <v>73.325741935483876</v>
      </c>
    </row>
    <row r="22" spans="1:3" x14ac:dyDescent="0.2">
      <c r="A22" s="202" t="s">
        <v>277</v>
      </c>
      <c r="B22" s="461">
        <v>127.16864516129033</v>
      </c>
      <c r="C22" s="462">
        <v>73.878000000000014</v>
      </c>
    </row>
    <row r="23" spans="1:3" x14ac:dyDescent="0.2">
      <c r="A23" s="202" t="s">
        <v>278</v>
      </c>
      <c r="B23" s="461">
        <v>85.624870967741941</v>
      </c>
      <c r="C23" s="462">
        <v>57.904032258064511</v>
      </c>
    </row>
    <row r="24" spans="1:3" x14ac:dyDescent="0.2">
      <c r="A24" s="202" t="s">
        <v>279</v>
      </c>
      <c r="B24" s="461">
        <v>86.603225806451604</v>
      </c>
      <c r="C24" s="462">
        <v>64.271806451612889</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96.531347560156007</v>
      </c>
      <c r="C27" s="462">
        <v>73.034903354744628</v>
      </c>
    </row>
    <row r="28" spans="1:3" x14ac:dyDescent="0.2">
      <c r="A28" s="202" t="s">
        <v>236</v>
      </c>
      <c r="B28" s="461">
        <v>151.4</v>
      </c>
      <c r="C28" s="462">
        <v>73.410419354838709</v>
      </c>
    </row>
    <row r="29" spans="1:3" x14ac:dyDescent="0.2">
      <c r="A29" s="202" t="s">
        <v>542</v>
      </c>
      <c r="B29" s="461">
        <v>83.546017524928828</v>
      </c>
      <c r="C29" s="462">
        <v>59.782014509416946</v>
      </c>
    </row>
    <row r="30" spans="1:3" x14ac:dyDescent="0.2">
      <c r="A30" s="202" t="s">
        <v>282</v>
      </c>
      <c r="B30" s="461">
        <v>89.272213715447123</v>
      </c>
      <c r="C30" s="462">
        <v>72.04235264412128</v>
      </c>
    </row>
    <row r="31" spans="1:3" x14ac:dyDescent="0.2">
      <c r="A31" s="202" t="s">
        <v>237</v>
      </c>
      <c r="B31" s="461">
        <v>117.21568049424874</v>
      </c>
      <c r="C31" s="462">
        <v>55.422802839296594</v>
      </c>
    </row>
    <row r="32" spans="1:3" x14ac:dyDescent="0.2">
      <c r="A32" s="641" t="s">
        <v>283</v>
      </c>
      <c r="B32" s="645">
        <v>95.478612419375096</v>
      </c>
      <c r="C32" s="645">
        <v>61.837628272094399</v>
      </c>
    </row>
    <row r="33" spans="1:5" x14ac:dyDescent="0.2">
      <c r="A33" s="640" t="s">
        <v>284</v>
      </c>
      <c r="B33" s="644">
        <v>93.882358639675587</v>
      </c>
      <c r="C33" s="644">
        <v>60.97673237552597</v>
      </c>
    </row>
    <row r="34" spans="1:5" x14ac:dyDescent="0.2">
      <c r="A34" s="638" t="s">
        <v>285</v>
      </c>
      <c r="B34" s="654">
        <v>2.1695199299981738</v>
      </c>
      <c r="C34" s="654">
        <v>-5.1479127857643476</v>
      </c>
    </row>
    <row r="35" spans="1:5" x14ac:dyDescent="0.2">
      <c r="A35" s="80"/>
      <c r="B35" s="3"/>
      <c r="C35" s="55" t="s">
        <v>510</v>
      </c>
    </row>
    <row r="36" spans="1:5" x14ac:dyDescent="0.2">
      <c r="A36" s="80" t="s">
        <v>480</v>
      </c>
      <c r="B36" s="80"/>
      <c r="C36" s="80"/>
    </row>
    <row r="37" spans="1:5" s="1" customFormat="1" x14ac:dyDescent="0.2">
      <c r="A37" s="814"/>
      <c r="B37" s="814"/>
      <c r="C37" s="814"/>
      <c r="D37" s="814"/>
      <c r="E37" s="814"/>
    </row>
    <row r="38" spans="1:5" s="1" customFormat="1" x14ac:dyDescent="0.2">
      <c r="A38" s="814"/>
      <c r="B38" s="814"/>
      <c r="C38" s="814"/>
      <c r="D38" s="814"/>
      <c r="E38" s="814"/>
    </row>
    <row r="39" spans="1:5" s="1" customFormat="1" x14ac:dyDescent="0.2">
      <c r="A39" s="814"/>
      <c r="B39" s="814"/>
      <c r="C39" s="814"/>
      <c r="D39" s="814"/>
      <c r="E39" s="814"/>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v>2025</v>
      </c>
      <c r="G3" s="145" t="s">
        <v>505</v>
      </c>
      <c r="H3" s="145" t="s">
        <v>505</v>
      </c>
      <c r="I3" s="145" t="s">
        <v>505</v>
      </c>
      <c r="J3" s="145" t="s">
        <v>505</v>
      </c>
      <c r="K3" s="145" t="s">
        <v>505</v>
      </c>
      <c r="L3" s="145" t="s">
        <v>505</v>
      </c>
      <c r="M3" s="145" t="s">
        <v>505</v>
      </c>
    </row>
    <row r="4" spans="1:13" x14ac:dyDescent="0.2">
      <c r="A4" s="439"/>
      <c r="B4" s="536">
        <v>45536</v>
      </c>
      <c r="C4" s="536">
        <v>45566</v>
      </c>
      <c r="D4" s="536">
        <v>45597</v>
      </c>
      <c r="E4" s="536">
        <v>45627</v>
      </c>
      <c r="F4" s="536">
        <v>45658</v>
      </c>
      <c r="G4" s="536">
        <v>45689</v>
      </c>
      <c r="H4" s="536">
        <v>45717</v>
      </c>
      <c r="I4" s="536">
        <v>45748</v>
      </c>
      <c r="J4" s="536">
        <v>45778</v>
      </c>
      <c r="K4" s="536">
        <v>45809</v>
      </c>
      <c r="L4" s="536">
        <v>45839</v>
      </c>
      <c r="M4" s="536">
        <v>45870</v>
      </c>
    </row>
    <row r="5" spans="1:13" x14ac:dyDescent="0.2">
      <c r="A5" s="537" t="s">
        <v>287</v>
      </c>
      <c r="B5" s="538">
        <v>74.016666666666666</v>
      </c>
      <c r="C5" s="538">
        <v>75.632608695652166</v>
      </c>
      <c r="D5" s="538">
        <v>74.345238095238102</v>
      </c>
      <c r="E5" s="538">
        <v>73.814999999999998</v>
      </c>
      <c r="F5" s="538">
        <v>79.302727272727282</v>
      </c>
      <c r="G5" s="538">
        <v>75.42</v>
      </c>
      <c r="H5" s="538">
        <v>72.761428571428567</v>
      </c>
      <c r="I5" s="538">
        <v>68.057000000000002</v>
      </c>
      <c r="J5" s="538">
        <v>64.399999999999991</v>
      </c>
      <c r="K5" s="538">
        <v>71.542857142857144</v>
      </c>
      <c r="L5" s="538">
        <v>71.248695652173922</v>
      </c>
      <c r="M5" s="538">
        <v>67.866499999999988</v>
      </c>
    </row>
    <row r="6" spans="1:13" x14ac:dyDescent="0.2">
      <c r="A6" s="539" t="s">
        <v>288</v>
      </c>
      <c r="B6" s="538">
        <v>70.236000000000004</v>
      </c>
      <c r="C6" s="538">
        <v>72.164347826086953</v>
      </c>
      <c r="D6" s="538">
        <v>69.987000000000009</v>
      </c>
      <c r="E6" s="538">
        <v>70.052857142857135</v>
      </c>
      <c r="F6" s="538">
        <v>75.742500000000007</v>
      </c>
      <c r="G6" s="538">
        <v>71.533157894736831</v>
      </c>
      <c r="H6" s="538">
        <v>68.239047619047625</v>
      </c>
      <c r="I6" s="538">
        <v>63.536666666666655</v>
      </c>
      <c r="J6" s="538">
        <v>62.167619047619048</v>
      </c>
      <c r="K6" s="538">
        <v>68.169000000000011</v>
      </c>
      <c r="L6" s="538">
        <v>68.390909090909091</v>
      </c>
      <c r="M6" s="538">
        <v>64.864285714285714</v>
      </c>
    </row>
    <row r="7" spans="1:13" x14ac:dyDescent="0.2">
      <c r="A7" s="540" t="s">
        <v>289</v>
      </c>
      <c r="B7" s="541">
        <v>1.1105999999999998</v>
      </c>
      <c r="C7" s="541">
        <v>1.0904347826086958</v>
      </c>
      <c r="D7" s="541">
        <v>1.0630142857142857</v>
      </c>
      <c r="E7" s="541">
        <v>1.0478749999999999</v>
      </c>
      <c r="F7" s="541">
        <v>1.0353727272727273</v>
      </c>
      <c r="G7" s="541">
        <v>1.0412500000000002</v>
      </c>
      <c r="H7" s="541">
        <v>1.0806809523809524</v>
      </c>
      <c r="I7" s="541">
        <v>1.1213950000000001</v>
      </c>
      <c r="J7" s="541">
        <v>1.1278047619047618</v>
      </c>
      <c r="K7" s="541">
        <v>1.1516190476190478</v>
      </c>
      <c r="L7" s="541">
        <v>1.1676869565217392</v>
      </c>
      <c r="M7" s="541">
        <v>1.1631428571428575</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v>2025</v>
      </c>
      <c r="G3" s="145" t="s">
        <v>505</v>
      </c>
      <c r="H3" s="145" t="s">
        <v>505</v>
      </c>
      <c r="I3" s="145" t="s">
        <v>505</v>
      </c>
      <c r="J3" s="145" t="s">
        <v>505</v>
      </c>
      <c r="K3" s="145" t="s">
        <v>505</v>
      </c>
      <c r="L3" s="145" t="s">
        <v>505</v>
      </c>
      <c r="M3" s="145" t="s">
        <v>505</v>
      </c>
    </row>
    <row r="4" spans="1:13" x14ac:dyDescent="0.2">
      <c r="A4" s="439"/>
      <c r="B4" s="536">
        <v>45536</v>
      </c>
      <c r="C4" s="536">
        <v>45566</v>
      </c>
      <c r="D4" s="536">
        <v>45597</v>
      </c>
      <c r="E4" s="536">
        <v>45627</v>
      </c>
      <c r="F4" s="536">
        <v>45658</v>
      </c>
      <c r="G4" s="536">
        <v>45689</v>
      </c>
      <c r="H4" s="536">
        <v>45717</v>
      </c>
      <c r="I4" s="536">
        <v>45748</v>
      </c>
      <c r="J4" s="536">
        <v>45778</v>
      </c>
      <c r="K4" s="536">
        <v>45809</v>
      </c>
      <c r="L4" s="536">
        <v>45839</v>
      </c>
      <c r="M4" s="536">
        <v>45870</v>
      </c>
    </row>
    <row r="5" spans="1:13" x14ac:dyDescent="0.2">
      <c r="A5" s="484" t="s">
        <v>291</v>
      </c>
      <c r="B5" s="395"/>
      <c r="C5" s="395"/>
      <c r="D5" s="395"/>
      <c r="E5" s="395"/>
      <c r="F5" s="395"/>
      <c r="G5" s="395"/>
      <c r="H5" s="395"/>
      <c r="I5" s="395"/>
      <c r="J5" s="395"/>
      <c r="K5" s="395"/>
      <c r="L5" s="395"/>
      <c r="M5" s="395"/>
    </row>
    <row r="6" spans="1:13" x14ac:dyDescent="0.2">
      <c r="A6" s="544" t="s">
        <v>292</v>
      </c>
      <c r="B6" s="394">
        <v>75.045238095238091</v>
      </c>
      <c r="C6" s="394">
        <v>75.723478260869584</v>
      </c>
      <c r="D6" s="394">
        <v>73.05523809523811</v>
      </c>
      <c r="E6" s="394">
        <v>72.872727272727289</v>
      </c>
      <c r="F6" s="394">
        <v>76.92217391304348</v>
      </c>
      <c r="G6" s="394">
        <v>75.149500000000003</v>
      </c>
      <c r="H6" s="394">
        <v>74.512380952380965</v>
      </c>
      <c r="I6" s="394">
        <v>69.934545454545457</v>
      </c>
      <c r="J6" s="394">
        <v>66.412727272727267</v>
      </c>
      <c r="K6" s="394">
        <v>71.137142857142877</v>
      </c>
      <c r="L6" s="394">
        <v>72.313913043478266</v>
      </c>
      <c r="M6" s="394">
        <v>72.100476190476186</v>
      </c>
    </row>
    <row r="7" spans="1:13" x14ac:dyDescent="0.2">
      <c r="A7" s="544" t="s">
        <v>293</v>
      </c>
      <c r="B7" s="394">
        <v>73.895238095238099</v>
      </c>
      <c r="C7" s="394">
        <v>76.25272727272727</v>
      </c>
      <c r="D7" s="394">
        <v>74.100476190476186</v>
      </c>
      <c r="E7" s="394">
        <v>73.957142857142841</v>
      </c>
      <c r="F7" s="394">
        <v>81.073499999999996</v>
      </c>
      <c r="G7" s="394">
        <v>76.306000000000012</v>
      </c>
      <c r="H7" s="394">
        <v>72.879999999999981</v>
      </c>
      <c r="I7" s="394">
        <v>67.362380952380946</v>
      </c>
      <c r="J7" s="394">
        <v>63.678000000000011</v>
      </c>
      <c r="K7" s="394">
        <v>69.36999999999999</v>
      </c>
      <c r="L7" s="394">
        <v>71.011739130434776</v>
      </c>
      <c r="M7" s="394">
        <v>69.28857142857143</v>
      </c>
    </row>
    <row r="8" spans="1:13" x14ac:dyDescent="0.2">
      <c r="A8" s="544" t="s">
        <v>546</v>
      </c>
      <c r="B8" s="394">
        <v>73.588095238095221</v>
      </c>
      <c r="C8" s="394">
        <v>74.377826086956517</v>
      </c>
      <c r="D8" s="394">
        <v>72.333809523809506</v>
      </c>
      <c r="E8" s="394">
        <v>71.422727272727286</v>
      </c>
      <c r="F8" s="394">
        <v>75.711304347826072</v>
      </c>
      <c r="G8" s="394">
        <v>73.746999999999986</v>
      </c>
      <c r="H8" s="394">
        <v>73.112380952380931</v>
      </c>
      <c r="I8" s="394">
        <v>68.63909090909091</v>
      </c>
      <c r="J8" s="394">
        <v>65.208181818181842</v>
      </c>
      <c r="K8" s="394">
        <v>70.08</v>
      </c>
      <c r="L8" s="394">
        <v>70.403043478260884</v>
      </c>
      <c r="M8" s="394">
        <v>69.717142857142875</v>
      </c>
    </row>
    <row r="9" spans="1:13" x14ac:dyDescent="0.2">
      <c r="A9" s="544" t="s">
        <v>547</v>
      </c>
      <c r="B9" s="394">
        <v>71.788095238095252</v>
      </c>
      <c r="C9" s="394">
        <v>72.577826086956534</v>
      </c>
      <c r="D9" s="394">
        <v>70.533809523809524</v>
      </c>
      <c r="E9" s="394">
        <v>69.622727272727289</v>
      </c>
      <c r="F9" s="394">
        <v>73.911304347826089</v>
      </c>
      <c r="G9" s="394">
        <v>71.947000000000003</v>
      </c>
      <c r="H9" s="394">
        <v>71.312380952380963</v>
      </c>
      <c r="I9" s="394">
        <v>66.839090909090928</v>
      </c>
      <c r="J9" s="394">
        <v>63.408181818181816</v>
      </c>
      <c r="K9" s="394">
        <v>68.279999999999987</v>
      </c>
      <c r="L9" s="394">
        <v>68.603043478260872</v>
      </c>
      <c r="M9" s="394">
        <v>67.917142857142849</v>
      </c>
    </row>
    <row r="10" spans="1:13" x14ac:dyDescent="0.2">
      <c r="A10" s="545" t="s">
        <v>295</v>
      </c>
      <c r="B10" s="446">
        <v>74.866190476190482</v>
      </c>
      <c r="C10" s="446">
        <v>76.481739130434789</v>
      </c>
      <c r="D10" s="446">
        <v>75.196190476190466</v>
      </c>
      <c r="E10" s="446">
        <v>74.656999999999996</v>
      </c>
      <c r="F10" s="446">
        <v>80.167727272727262</v>
      </c>
      <c r="G10" s="446">
        <v>76.256999999999991</v>
      </c>
      <c r="H10" s="446">
        <v>73.490476190476201</v>
      </c>
      <c r="I10" s="446">
        <v>68.722000000000008</v>
      </c>
      <c r="J10" s="446">
        <v>65.157500000000027</v>
      </c>
      <c r="K10" s="446">
        <v>72.396190476190483</v>
      </c>
      <c r="L10" s="446">
        <v>71.770869565217396</v>
      </c>
      <c r="M10" s="446">
        <v>68.850999999999971</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74.566190476190485</v>
      </c>
      <c r="C12" s="394">
        <v>76.181739130434792</v>
      </c>
      <c r="D12" s="394">
        <v>74.896190476190469</v>
      </c>
      <c r="E12" s="394">
        <v>74.356999999999999</v>
      </c>
      <c r="F12" s="394">
        <v>79.867727272727265</v>
      </c>
      <c r="G12" s="394">
        <v>75.957000000000008</v>
      </c>
      <c r="H12" s="394">
        <v>73.190476190476204</v>
      </c>
      <c r="I12" s="394">
        <v>68.421999999999997</v>
      </c>
      <c r="J12" s="394">
        <v>64.857499999999987</v>
      </c>
      <c r="K12" s="394">
        <v>72.096190476190486</v>
      </c>
      <c r="L12" s="394">
        <v>71.470869565217399</v>
      </c>
      <c r="M12" s="394">
        <v>68.551000000000002</v>
      </c>
    </row>
    <row r="13" spans="1:13" x14ac:dyDescent="0.2">
      <c r="A13" s="544" t="s">
        <v>297</v>
      </c>
      <c r="B13" s="394">
        <v>73.045238095238091</v>
      </c>
      <c r="C13" s="394">
        <v>74.256521739130434</v>
      </c>
      <c r="D13" s="394">
        <v>72.161904761904779</v>
      </c>
      <c r="E13" s="394">
        <v>71.840000000000018</v>
      </c>
      <c r="F13" s="394">
        <v>77.372608695652175</v>
      </c>
      <c r="G13" s="394">
        <v>74.283999999999978</v>
      </c>
      <c r="H13" s="394">
        <v>71.410476190476203</v>
      </c>
      <c r="I13" s="394">
        <v>67.449545454545444</v>
      </c>
      <c r="J13" s="394">
        <v>63.802272727272722</v>
      </c>
      <c r="K13" s="394">
        <v>71.134761904761902</v>
      </c>
      <c r="L13" s="394">
        <v>71.196086956521725</v>
      </c>
      <c r="M13" s="394">
        <v>67.673333333333346</v>
      </c>
    </row>
    <row r="14" spans="1:13" x14ac:dyDescent="0.2">
      <c r="A14" s="544" t="s">
        <v>298</v>
      </c>
      <c r="B14" s="394">
        <v>76.047142857142873</v>
      </c>
      <c r="C14" s="394">
        <v>76.694782608695647</v>
      </c>
      <c r="D14" s="394">
        <v>75.436666666666653</v>
      </c>
      <c r="E14" s="394">
        <v>74.717000000000013</v>
      </c>
      <c r="F14" s="394">
        <v>80.756363636363645</v>
      </c>
      <c r="G14" s="394">
        <v>77.079499999999996</v>
      </c>
      <c r="H14" s="394">
        <v>74.552380952380958</v>
      </c>
      <c r="I14" s="394">
        <v>69.576999999999998</v>
      </c>
      <c r="J14" s="394">
        <v>65.78</v>
      </c>
      <c r="K14" s="394">
        <v>73.498571428571438</v>
      </c>
      <c r="L14" s="394">
        <v>73.1795652173913</v>
      </c>
      <c r="M14" s="394">
        <v>70.551000000000002</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68.620952380952403</v>
      </c>
      <c r="C16" s="394">
        <v>69.061739130434759</v>
      </c>
      <c r="D16" s="394">
        <v>67.758095238095251</v>
      </c>
      <c r="E16" s="394">
        <v>67.417500000000018</v>
      </c>
      <c r="F16" s="394">
        <v>72.650454545454565</v>
      </c>
      <c r="G16" s="394">
        <v>68.270499999999998</v>
      </c>
      <c r="H16" s="394">
        <v>64.389047619047631</v>
      </c>
      <c r="I16" s="394">
        <v>60.423000000000002</v>
      </c>
      <c r="J16" s="394">
        <v>57.583500000000001</v>
      </c>
      <c r="K16" s="394">
        <v>65.189047619047614</v>
      </c>
      <c r="L16" s="394">
        <v>65.386086956521737</v>
      </c>
      <c r="M16" s="394">
        <v>63.271500000000017</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70.236000000000004</v>
      </c>
      <c r="C18" s="394">
        <v>72.164347826086953</v>
      </c>
      <c r="D18" s="394">
        <v>69.987000000000009</v>
      </c>
      <c r="E18" s="394">
        <v>70.052857142857135</v>
      </c>
      <c r="F18" s="394">
        <v>75.742500000000007</v>
      </c>
      <c r="G18" s="394">
        <v>71.533157894736831</v>
      </c>
      <c r="H18" s="394">
        <v>68.239047619047625</v>
      </c>
      <c r="I18" s="394">
        <v>63.536666666666655</v>
      </c>
      <c r="J18" s="394">
        <v>62.167619047619048</v>
      </c>
      <c r="K18" s="394">
        <v>68.169000000000011</v>
      </c>
      <c r="L18" s="394">
        <v>68.390909090909091</v>
      </c>
      <c r="M18" s="394">
        <v>64.864285714285714</v>
      </c>
    </row>
    <row r="19" spans="1:13" x14ac:dyDescent="0.2">
      <c r="A19" s="545" t="s">
        <v>302</v>
      </c>
      <c r="B19" s="446">
        <v>63.910952380952388</v>
      </c>
      <c r="C19" s="446">
        <v>66.305652173913046</v>
      </c>
      <c r="D19" s="446">
        <v>64.202380952380935</v>
      </c>
      <c r="E19" s="446">
        <v>64.433636363636367</v>
      </c>
      <c r="F19" s="446">
        <v>69.027826086956523</v>
      </c>
      <c r="G19" s="446">
        <v>67.109500000000011</v>
      </c>
      <c r="H19" s="446">
        <v>64.674761904761922</v>
      </c>
      <c r="I19" s="446">
        <v>59.799090909090914</v>
      </c>
      <c r="J19" s="446">
        <v>56.713181818181802</v>
      </c>
      <c r="K19" s="446">
        <v>61.988095238095241</v>
      </c>
      <c r="L19" s="446">
        <v>62.941739130434776</v>
      </c>
      <c r="M19" s="446">
        <v>61.114285714285721</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76.431904761904775</v>
      </c>
      <c r="C21" s="394">
        <v>76.883043478260873</v>
      </c>
      <c r="D21" s="394">
        <v>75.677142857142869</v>
      </c>
      <c r="E21" s="394">
        <v>75.322500000000005</v>
      </c>
      <c r="F21" s="394">
        <v>80.678181818181827</v>
      </c>
      <c r="G21" s="394">
        <v>76.307999999999993</v>
      </c>
      <c r="H21" s="394">
        <v>74.276190476190465</v>
      </c>
      <c r="I21" s="394">
        <v>69.660999999999987</v>
      </c>
      <c r="J21" s="394">
        <v>66.30749999999999</v>
      </c>
      <c r="K21" s="394">
        <v>73.848571428571432</v>
      </c>
      <c r="L21" s="394">
        <v>72.957826086956516</v>
      </c>
      <c r="M21" s="394">
        <v>69.671000000000006</v>
      </c>
    </row>
    <row r="22" spans="1:13" x14ac:dyDescent="0.2">
      <c r="A22" s="544" t="s">
        <v>305</v>
      </c>
      <c r="B22" s="397">
        <v>75.466666666666669</v>
      </c>
      <c r="C22" s="397">
        <v>76.095217391304345</v>
      </c>
      <c r="D22" s="397">
        <v>75.260476190476197</v>
      </c>
      <c r="E22" s="397">
        <v>74.561999999999983</v>
      </c>
      <c r="F22" s="397">
        <v>79.795909090909106</v>
      </c>
      <c r="G22" s="397">
        <v>75.541499999999999</v>
      </c>
      <c r="H22" s="397">
        <v>73.364285714285714</v>
      </c>
      <c r="I22" s="397">
        <v>68.961999999999989</v>
      </c>
      <c r="J22" s="397">
        <v>64.559500000000014</v>
      </c>
      <c r="K22" s="397">
        <v>72.507619047619045</v>
      </c>
      <c r="L22" s="397">
        <v>72.144347826086957</v>
      </c>
      <c r="M22" s="397">
        <v>68.898499999999984</v>
      </c>
    </row>
    <row r="23" spans="1:13" x14ac:dyDescent="0.2">
      <c r="A23" s="545" t="s">
        <v>306</v>
      </c>
      <c r="B23" s="446">
        <v>74.960000000000008</v>
      </c>
      <c r="C23" s="446">
        <v>76.370217391304351</v>
      </c>
      <c r="D23" s="446">
        <v>75.091666666666669</v>
      </c>
      <c r="E23" s="446">
        <v>74.70675</v>
      </c>
      <c r="F23" s="446">
        <v>79.76409090909091</v>
      </c>
      <c r="G23" s="446">
        <v>76.137249999999995</v>
      </c>
      <c r="H23" s="446">
        <v>73.342142857142875</v>
      </c>
      <c r="I23" s="446">
        <v>68.978749999999991</v>
      </c>
      <c r="J23" s="446">
        <v>64.708500000000001</v>
      </c>
      <c r="K23" s="446">
        <v>72.861428571428576</v>
      </c>
      <c r="L23" s="446">
        <v>72.251739130434785</v>
      </c>
      <c r="M23" s="446">
        <v>69.111000000000004</v>
      </c>
    </row>
    <row r="24" spans="1:13" s="612" customFormat="1" x14ac:dyDescent="0.2">
      <c r="A24" s="546" t="s">
        <v>307</v>
      </c>
      <c r="B24" s="547">
        <v>73.59476190476191</v>
      </c>
      <c r="C24" s="547">
        <v>74.499565217391321</v>
      </c>
      <c r="D24" s="547">
        <v>72.97571428571429</v>
      </c>
      <c r="E24" s="547">
        <v>73.068095238095268</v>
      </c>
      <c r="F24" s="547">
        <v>79.454999999999998</v>
      </c>
      <c r="G24" s="547">
        <v>76.808000000000021</v>
      </c>
      <c r="H24" s="547">
        <v>73.994761904761901</v>
      </c>
      <c r="I24" s="547">
        <v>69.002272727272739</v>
      </c>
      <c r="J24" s="547">
        <v>63.624090909090917</v>
      </c>
      <c r="K24" s="547">
        <v>69.734761904761896</v>
      </c>
      <c r="L24" s="547">
        <v>70.97347826086957</v>
      </c>
      <c r="M24" s="547">
        <v>69.727619047619058</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5"/>
    </row>
    <row r="2" spans="1:14" ht="14.1" customHeight="1" x14ac:dyDescent="0.2">
      <c r="A2" s="158"/>
      <c r="B2" s="158"/>
      <c r="N2" s="161" t="s">
        <v>308</v>
      </c>
    </row>
    <row r="3" spans="1:14" ht="14.1" customHeight="1" x14ac:dyDescent="0.2">
      <c r="A3" s="551"/>
      <c r="B3" s="551"/>
      <c r="C3" s="145">
        <v>2024</v>
      </c>
      <c r="D3" s="145" t="s">
        <v>505</v>
      </c>
      <c r="E3" s="145" t="s">
        <v>505</v>
      </c>
      <c r="F3" s="145" t="s">
        <v>505</v>
      </c>
      <c r="G3" s="145">
        <v>2025</v>
      </c>
      <c r="H3" s="145" t="s">
        <v>505</v>
      </c>
      <c r="I3" s="145" t="s">
        <v>505</v>
      </c>
      <c r="J3" s="145" t="s">
        <v>505</v>
      </c>
      <c r="K3" s="145" t="s">
        <v>505</v>
      </c>
      <c r="L3" s="145" t="s">
        <v>505</v>
      </c>
      <c r="M3" s="145" t="s">
        <v>505</v>
      </c>
      <c r="N3" s="145" t="s">
        <v>505</v>
      </c>
    </row>
    <row r="4" spans="1:14" ht="14.1" customHeight="1" x14ac:dyDescent="0.2">
      <c r="C4" s="536">
        <v>45536</v>
      </c>
      <c r="D4" s="536">
        <v>45566</v>
      </c>
      <c r="E4" s="536">
        <v>45597</v>
      </c>
      <c r="F4" s="536">
        <v>45627</v>
      </c>
      <c r="G4" s="536">
        <v>45658</v>
      </c>
      <c r="H4" s="536">
        <v>45689</v>
      </c>
      <c r="I4" s="536">
        <v>45717</v>
      </c>
      <c r="J4" s="536">
        <v>45748</v>
      </c>
      <c r="K4" s="536">
        <v>45778</v>
      </c>
      <c r="L4" s="536">
        <v>45809</v>
      </c>
      <c r="M4" s="536">
        <v>45839</v>
      </c>
      <c r="N4" s="536">
        <v>45870</v>
      </c>
    </row>
    <row r="5" spans="1:14" ht="14.1" customHeight="1" x14ac:dyDescent="0.2">
      <c r="A5" s="817" t="s">
        <v>481</v>
      </c>
      <c r="B5" s="552" t="s">
        <v>309</v>
      </c>
      <c r="C5" s="548">
        <v>691.83952380952383</v>
      </c>
      <c r="D5" s="548">
        <v>725.945652173913</v>
      </c>
      <c r="E5" s="548">
        <v>691.27380952380952</v>
      </c>
      <c r="F5" s="548">
        <v>685.5513636363637</v>
      </c>
      <c r="G5" s="548">
        <v>732.17391304347825</v>
      </c>
      <c r="H5" s="548">
        <v>729.33799999999997</v>
      </c>
      <c r="I5" s="548">
        <v>692.65476190476193</v>
      </c>
      <c r="J5" s="548">
        <v>664.61363636363637</v>
      </c>
      <c r="K5" s="548">
        <v>674.15909090909088</v>
      </c>
      <c r="L5" s="548">
        <v>718.13095238095241</v>
      </c>
      <c r="M5" s="548">
        <v>712.93478260869563</v>
      </c>
      <c r="N5" s="548">
        <v>710.41666666666663</v>
      </c>
    </row>
    <row r="6" spans="1:14" ht="14.1" customHeight="1" x14ac:dyDescent="0.2">
      <c r="A6" s="818"/>
      <c r="B6" s="553" t="s">
        <v>310</v>
      </c>
      <c r="C6" s="549">
        <v>692.38095238095241</v>
      </c>
      <c r="D6" s="549">
        <v>712.89130434782612</v>
      </c>
      <c r="E6" s="549">
        <v>676.20238095238096</v>
      </c>
      <c r="F6" s="549">
        <v>682.96249999999998</v>
      </c>
      <c r="G6" s="549">
        <v>720.71590909090912</v>
      </c>
      <c r="H6" s="549">
        <v>713.53750000000002</v>
      </c>
      <c r="I6" s="549">
        <v>662.15476190476193</v>
      </c>
      <c r="J6" s="549">
        <v>675.9</v>
      </c>
      <c r="K6" s="549">
        <v>679.92499999999995</v>
      </c>
      <c r="L6" s="549">
        <v>718.63095238095241</v>
      </c>
      <c r="M6" s="549">
        <v>717.08695652173913</v>
      </c>
      <c r="N6" s="549">
        <v>723.1</v>
      </c>
    </row>
    <row r="7" spans="1:14" ht="14.1" customHeight="1" x14ac:dyDescent="0.2">
      <c r="A7" s="817" t="s">
        <v>513</v>
      </c>
      <c r="B7" s="552" t="s">
        <v>309</v>
      </c>
      <c r="C7" s="550">
        <v>682.10714285714289</v>
      </c>
      <c r="D7" s="550">
        <v>701.66304347826087</v>
      </c>
      <c r="E7" s="550">
        <v>708.61904761904759</v>
      </c>
      <c r="F7" s="550">
        <v>686.92499999999995</v>
      </c>
      <c r="G7" s="550">
        <v>731.93181818181813</v>
      </c>
      <c r="H7" s="550">
        <v>721.08749999999998</v>
      </c>
      <c r="I7" s="550">
        <v>679.58333333333337</v>
      </c>
      <c r="J7" s="550">
        <v>650.21249999999998</v>
      </c>
      <c r="K7" s="550">
        <v>636.08749999999998</v>
      </c>
      <c r="L7" s="550">
        <v>699.52380952380952</v>
      </c>
      <c r="M7" s="550">
        <v>732.04347826086962</v>
      </c>
      <c r="N7" s="550">
        <v>676.48749999999995</v>
      </c>
    </row>
    <row r="8" spans="1:14" ht="14.1" customHeight="1" x14ac:dyDescent="0.2">
      <c r="A8" s="818"/>
      <c r="B8" s="553" t="s">
        <v>310</v>
      </c>
      <c r="C8" s="549">
        <v>685.73809523809518</v>
      </c>
      <c r="D8" s="549">
        <v>711.83695652173913</v>
      </c>
      <c r="E8" s="549">
        <v>713.08333333333337</v>
      </c>
      <c r="F8" s="549">
        <v>694.48749999999995</v>
      </c>
      <c r="G8" s="549">
        <v>747.39772727272725</v>
      </c>
      <c r="H8" s="549">
        <v>733.16250000000002</v>
      </c>
      <c r="I8" s="549">
        <v>695.22619047619048</v>
      </c>
      <c r="J8" s="549">
        <v>663.8125</v>
      </c>
      <c r="K8" s="549">
        <v>651.25</v>
      </c>
      <c r="L8" s="549">
        <v>707.51190476190482</v>
      </c>
      <c r="M8" s="549">
        <v>737.82608695652175</v>
      </c>
      <c r="N8" s="549">
        <v>690.86249999999995</v>
      </c>
    </row>
    <row r="9" spans="1:14" ht="14.1" customHeight="1" x14ac:dyDescent="0.2">
      <c r="A9" s="817" t="s">
        <v>482</v>
      </c>
      <c r="B9" s="552" t="s">
        <v>309</v>
      </c>
      <c r="C9" s="548">
        <v>661.41714285714284</v>
      </c>
      <c r="D9" s="548">
        <v>676.79347826086962</v>
      </c>
      <c r="E9" s="548">
        <v>679.10714285714289</v>
      </c>
      <c r="F9" s="548">
        <v>672.30681818181813</v>
      </c>
      <c r="G9" s="548">
        <v>714.57608695652175</v>
      </c>
      <c r="H9" s="548">
        <v>704.42499999999995</v>
      </c>
      <c r="I9" s="548">
        <v>656.67857142857144</v>
      </c>
      <c r="J9" s="548">
        <v>617.73863636363637</v>
      </c>
      <c r="K9" s="548">
        <v>603.86363636363637</v>
      </c>
      <c r="L9" s="548">
        <v>682</v>
      </c>
      <c r="M9" s="548">
        <v>725.52173913043475</v>
      </c>
      <c r="N9" s="548">
        <v>667.25</v>
      </c>
    </row>
    <row r="10" spans="1:14" ht="14.1" customHeight="1" x14ac:dyDescent="0.2">
      <c r="A10" s="818"/>
      <c r="B10" s="553" t="s">
        <v>310</v>
      </c>
      <c r="C10" s="549">
        <v>669.12476190476195</v>
      </c>
      <c r="D10" s="549">
        <v>685.45913043478254</v>
      </c>
      <c r="E10" s="549">
        <v>688.60714285714289</v>
      </c>
      <c r="F10" s="549">
        <v>687.25400000000002</v>
      </c>
      <c r="G10" s="549">
        <v>736.09090909090912</v>
      </c>
      <c r="H10" s="549">
        <v>726.71249999999998</v>
      </c>
      <c r="I10" s="549">
        <v>680.51190476190482</v>
      </c>
      <c r="J10" s="549">
        <v>633.82500000000005</v>
      </c>
      <c r="K10" s="549">
        <v>621.36249999999995</v>
      </c>
      <c r="L10" s="549">
        <v>693.70238095238096</v>
      </c>
      <c r="M10" s="549">
        <v>744.804347826087</v>
      </c>
      <c r="N10" s="549">
        <v>679.67499999999995</v>
      </c>
    </row>
    <row r="11" spans="1:14" ht="14.1" customHeight="1" x14ac:dyDescent="0.2">
      <c r="A11" s="815" t="s">
        <v>311</v>
      </c>
      <c r="B11" s="552" t="s">
        <v>309</v>
      </c>
      <c r="C11" s="548">
        <v>465.41666666666669</v>
      </c>
      <c r="D11" s="548">
        <v>473.4621739130435</v>
      </c>
      <c r="E11" s="548">
        <v>471.42952380952374</v>
      </c>
      <c r="F11" s="548">
        <v>480.67090909090911</v>
      </c>
      <c r="G11" s="548">
        <v>471.88043478260869</v>
      </c>
      <c r="H11" s="548">
        <v>488.95</v>
      </c>
      <c r="I11" s="548">
        <v>435.22619047619048</v>
      </c>
      <c r="J11" s="548">
        <v>397.93181818181819</v>
      </c>
      <c r="K11" s="548">
        <v>385.65909090909093</v>
      </c>
      <c r="L11" s="548">
        <v>443.98809523809524</v>
      </c>
      <c r="M11" s="548">
        <v>454.28260869565219</v>
      </c>
      <c r="N11" s="548">
        <v>433.90476190476193</v>
      </c>
    </row>
    <row r="12" spans="1:14" ht="14.1" customHeight="1" x14ac:dyDescent="0.2">
      <c r="A12" s="816"/>
      <c r="B12" s="553" t="s">
        <v>310</v>
      </c>
      <c r="C12" s="549">
        <v>445.04761904761904</v>
      </c>
      <c r="D12" s="549">
        <v>465.0978260869565</v>
      </c>
      <c r="E12" s="549">
        <v>473.53571428571428</v>
      </c>
      <c r="F12" s="549">
        <v>458.8</v>
      </c>
      <c r="G12" s="549">
        <v>468.76136363636363</v>
      </c>
      <c r="H12" s="549">
        <v>474.92500000000001</v>
      </c>
      <c r="I12" s="549">
        <v>431.29761904761904</v>
      </c>
      <c r="J12" s="549">
        <v>405.98750000000001</v>
      </c>
      <c r="K12" s="549">
        <v>400.41250000000002</v>
      </c>
      <c r="L12" s="549">
        <v>432.0595238095238</v>
      </c>
      <c r="M12" s="549">
        <v>430.61956521739131</v>
      </c>
      <c r="N12" s="549">
        <v>420.1875</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4">
        <f>INDICE!A3</f>
        <v>45900</v>
      </c>
      <c r="C3" s="782">
        <v>41671</v>
      </c>
      <c r="D3" s="782" t="s">
        <v>115</v>
      </c>
      <c r="E3" s="782"/>
      <c r="F3" s="782" t="s">
        <v>116</v>
      </c>
      <c r="G3" s="782"/>
      <c r="H3" s="782"/>
    </row>
    <row r="4" spans="1:8" ht="25.5" x14ac:dyDescent="0.2">
      <c r="A4" s="66"/>
      <c r="B4" s="184" t="s">
        <v>54</v>
      </c>
      <c r="C4" s="185" t="s">
        <v>445</v>
      </c>
      <c r="D4" s="184" t="s">
        <v>54</v>
      </c>
      <c r="E4" s="185" t="s">
        <v>445</v>
      </c>
      <c r="F4" s="184" t="s">
        <v>54</v>
      </c>
      <c r="G4" s="186" t="s">
        <v>445</v>
      </c>
      <c r="H4" s="185" t="s">
        <v>106</v>
      </c>
    </row>
    <row r="5" spans="1:8" x14ac:dyDescent="0.2">
      <c r="A5" s="3" t="s">
        <v>313</v>
      </c>
      <c r="B5" s="300">
        <v>12844.351000000001</v>
      </c>
      <c r="C5" s="72">
        <v>-9.2715076948288857</v>
      </c>
      <c r="D5" s="71">
        <v>144610.02600000001</v>
      </c>
      <c r="E5" s="329">
        <v>-3.0047514181452675</v>
      </c>
      <c r="F5" s="71">
        <v>222064.27499999999</v>
      </c>
      <c r="G5" s="329">
        <v>0.76395448971029756</v>
      </c>
      <c r="H5" s="303">
        <v>69.080752968324717</v>
      </c>
    </row>
    <row r="6" spans="1:8" x14ac:dyDescent="0.2">
      <c r="A6" s="3" t="s">
        <v>314</v>
      </c>
      <c r="B6" s="301">
        <v>9220.27</v>
      </c>
      <c r="C6" s="187">
        <v>20.818865850695843</v>
      </c>
      <c r="D6" s="58">
        <v>59059.999000000003</v>
      </c>
      <c r="E6" s="59">
        <v>32.132691024364405</v>
      </c>
      <c r="F6" s="58">
        <v>88840.61</v>
      </c>
      <c r="G6" s="59">
        <v>16.758643037318823</v>
      </c>
      <c r="H6" s="304">
        <v>27.636936346313597</v>
      </c>
    </row>
    <row r="7" spans="1:8" x14ac:dyDescent="0.2">
      <c r="A7" s="3" t="s">
        <v>315</v>
      </c>
      <c r="B7" s="340">
        <v>1000.148</v>
      </c>
      <c r="C7" s="187">
        <v>13.504465172336699</v>
      </c>
      <c r="D7" s="95">
        <v>7089.5789999999997</v>
      </c>
      <c r="E7" s="73">
        <v>6.2128626171145003</v>
      </c>
      <c r="F7" s="95">
        <v>10551.187</v>
      </c>
      <c r="G7" s="187">
        <v>6.8658712756496083</v>
      </c>
      <c r="H7" s="441">
        <v>3.2823106853617001</v>
      </c>
    </row>
    <row r="8" spans="1:8" x14ac:dyDescent="0.2">
      <c r="A8" s="209" t="s">
        <v>186</v>
      </c>
      <c r="B8" s="210">
        <v>23064.769</v>
      </c>
      <c r="C8" s="211">
        <v>1.7434139061900007</v>
      </c>
      <c r="D8" s="210">
        <v>210759.60399999999</v>
      </c>
      <c r="E8" s="211">
        <v>5.1368444203343824</v>
      </c>
      <c r="F8" s="210">
        <v>321456.07199999999</v>
      </c>
      <c r="G8" s="211">
        <v>4.9333571680487864</v>
      </c>
      <c r="H8" s="212">
        <v>100</v>
      </c>
    </row>
    <row r="9" spans="1:8" x14ac:dyDescent="0.2">
      <c r="A9" s="213" t="s">
        <v>586</v>
      </c>
      <c r="B9" s="302">
        <v>4246.0879999999997</v>
      </c>
      <c r="C9" s="75">
        <v>-4.6900245340659881</v>
      </c>
      <c r="D9" s="74">
        <v>34869.444000000003</v>
      </c>
      <c r="E9" s="75">
        <v>-5.4909521118514935</v>
      </c>
      <c r="F9" s="74">
        <v>53272.45</v>
      </c>
      <c r="G9" s="189">
        <v>-3.521546105235096</v>
      </c>
      <c r="H9" s="498">
        <v>16.572233235028143</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0" priority="7" operator="equal">
      <formula>0</formula>
    </cfRule>
    <cfRule type="cellIs" dxfId="89" priority="8" operator="between">
      <formula>-0.5</formula>
      <formula>0.5</formula>
    </cfRule>
  </conditionalFormatting>
  <conditionalFormatting sqref="E7">
    <cfRule type="cellIs" dxfId="88" priority="1" operator="between">
      <formula>-0.5</formula>
      <formula>0.5</formula>
    </cfRule>
    <cfRule type="cellIs" dxfId="87" priority="2" operator="between">
      <formula>0</formula>
      <formula>0.49</formula>
    </cfRule>
  </conditionalFormatting>
  <conditionalFormatting sqref="G5">
    <cfRule type="cellIs" dxfId="86" priority="5" operator="equal">
      <formula>0</formula>
    </cfRule>
    <cfRule type="cellIs" dxfId="85"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606</v>
      </c>
      <c r="B1" s="53"/>
      <c r="C1" s="53"/>
      <c r="D1" s="6"/>
      <c r="E1" s="6"/>
      <c r="F1" s="6"/>
      <c r="G1" s="6"/>
      <c r="H1" s="3"/>
    </row>
    <row r="2" spans="1:8" x14ac:dyDescent="0.2">
      <c r="A2" s="54"/>
      <c r="B2" s="54"/>
      <c r="C2" s="54"/>
      <c r="D2" s="65"/>
      <c r="E2" s="65"/>
      <c r="F2" s="65"/>
      <c r="G2" s="108"/>
      <c r="H2" s="55" t="s">
        <v>463</v>
      </c>
    </row>
    <row r="3" spans="1:8" ht="14.1" customHeight="1" x14ac:dyDescent="0.2">
      <c r="A3" s="56"/>
      <c r="B3" s="784">
        <f>INDICE!A3</f>
        <v>45900</v>
      </c>
      <c r="C3" s="784">
        <v>41671</v>
      </c>
      <c r="D3" s="782" t="s">
        <v>115</v>
      </c>
      <c r="E3" s="782"/>
      <c r="F3" s="782" t="s">
        <v>116</v>
      </c>
      <c r="G3" s="782"/>
      <c r="H3" s="183"/>
    </row>
    <row r="4" spans="1:8" ht="25.5" x14ac:dyDescent="0.2">
      <c r="A4" s="66"/>
      <c r="B4" s="184" t="s">
        <v>54</v>
      </c>
      <c r="C4" s="185" t="s">
        <v>445</v>
      </c>
      <c r="D4" s="184" t="s">
        <v>54</v>
      </c>
      <c r="E4" s="185" t="s">
        <v>445</v>
      </c>
      <c r="F4" s="184" t="s">
        <v>54</v>
      </c>
      <c r="G4" s="186" t="s">
        <v>445</v>
      </c>
      <c r="H4" s="185" t="s">
        <v>106</v>
      </c>
    </row>
    <row r="5" spans="1:8" x14ac:dyDescent="0.2">
      <c r="A5" s="3" t="s">
        <v>608</v>
      </c>
      <c r="B5" s="300">
        <v>13792.188</v>
      </c>
      <c r="C5" s="72">
        <v>6.6272262633379819</v>
      </c>
      <c r="D5" s="71">
        <v>99385.862999999998</v>
      </c>
      <c r="E5" s="72">
        <v>13.574527721309076</v>
      </c>
      <c r="F5" s="71">
        <v>152541.86300000001</v>
      </c>
      <c r="G5" s="59">
        <v>10.030269784160597</v>
      </c>
      <c r="H5" s="303">
        <v>47.453408501799906</v>
      </c>
    </row>
    <row r="6" spans="1:8" x14ac:dyDescent="0.2">
      <c r="A6" s="3" t="s">
        <v>607</v>
      </c>
      <c r="B6" s="301">
        <v>6414.4309999999996</v>
      </c>
      <c r="C6" s="187">
        <v>-9.1233771983574172</v>
      </c>
      <c r="D6" s="58">
        <v>60780.442999999999</v>
      </c>
      <c r="E6" s="59">
        <v>-8.3412683358729058</v>
      </c>
      <c r="F6" s="58">
        <v>93370.141000000003</v>
      </c>
      <c r="G6" s="59">
        <v>-4.8433276852595037</v>
      </c>
      <c r="H6" s="304">
        <v>29.046003212532256</v>
      </c>
    </row>
    <row r="7" spans="1:8" x14ac:dyDescent="0.2">
      <c r="A7" s="3" t="s">
        <v>609</v>
      </c>
      <c r="B7" s="340">
        <v>1858.002</v>
      </c>
      <c r="C7" s="187">
        <v>3.5076694755208528</v>
      </c>
      <c r="D7" s="95">
        <v>43503.718999999997</v>
      </c>
      <c r="E7" s="187">
        <v>8.8451736208575156</v>
      </c>
      <c r="F7" s="95">
        <v>64992.881000000001</v>
      </c>
      <c r="G7" s="187">
        <v>8.845802145525461</v>
      </c>
      <c r="H7" s="441">
        <v>20.218277600306148</v>
      </c>
    </row>
    <row r="8" spans="1:8" x14ac:dyDescent="0.2">
      <c r="A8" s="680" t="s">
        <v>317</v>
      </c>
      <c r="B8" s="340">
        <v>1000.148</v>
      </c>
      <c r="C8" s="187">
        <v>13.504465172336699</v>
      </c>
      <c r="D8" s="95">
        <v>7089.5789999999997</v>
      </c>
      <c r="E8" s="187">
        <v>6.2128626171145003</v>
      </c>
      <c r="F8" s="95">
        <v>10551.187</v>
      </c>
      <c r="G8" s="187">
        <v>6.8658712756496083</v>
      </c>
      <c r="H8" s="441">
        <v>3.2823106853617001</v>
      </c>
    </row>
    <row r="9" spans="1:8" x14ac:dyDescent="0.2">
      <c r="A9" s="209" t="s">
        <v>186</v>
      </c>
      <c r="B9" s="210">
        <v>23064.769</v>
      </c>
      <c r="C9" s="211">
        <v>1.7434139061900007</v>
      </c>
      <c r="D9" s="210">
        <v>210759.60399999999</v>
      </c>
      <c r="E9" s="211">
        <v>5.1368444203343824</v>
      </c>
      <c r="F9" s="210">
        <v>321456.07199999999</v>
      </c>
      <c r="G9" s="211">
        <v>4.9333571680487864</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9" t="s">
        <v>610</v>
      </c>
      <c r="B14" s="819"/>
      <c r="C14" s="819"/>
      <c r="D14" s="819"/>
      <c r="E14" s="819"/>
      <c r="F14" s="819"/>
      <c r="G14" s="819"/>
      <c r="H14" s="819"/>
    </row>
    <row r="15" spans="1:8" s="1" customFormat="1" x14ac:dyDescent="0.2">
      <c r="A15" s="819"/>
      <c r="B15" s="819"/>
      <c r="C15" s="819"/>
      <c r="D15" s="819"/>
      <c r="E15" s="819"/>
      <c r="F15" s="819"/>
      <c r="G15" s="819"/>
      <c r="H15" s="819"/>
    </row>
    <row r="16" spans="1:8" s="1" customFormat="1" x14ac:dyDescent="0.2">
      <c r="A16" s="819"/>
      <c r="B16" s="819"/>
      <c r="C16" s="819"/>
      <c r="D16" s="819"/>
      <c r="E16" s="819"/>
      <c r="F16" s="819"/>
      <c r="G16" s="819"/>
      <c r="H16" s="819"/>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20">
        <v>2023</v>
      </c>
      <c r="C3" s="820">
        <v>2024</v>
      </c>
      <c r="D3" s="820">
        <v>2025</v>
      </c>
    </row>
    <row r="4" spans="1:4" x14ac:dyDescent="0.2">
      <c r="A4" s="630"/>
      <c r="B4" s="821"/>
      <c r="C4" s="821"/>
      <c r="D4" s="821"/>
    </row>
    <row r="5" spans="1:4" x14ac:dyDescent="0.2">
      <c r="A5" s="551" t="s">
        <v>318</v>
      </c>
      <c r="B5" s="730">
        <v>-8.0107958652343054</v>
      </c>
      <c r="C5" s="730">
        <v>-6.4424171214316317</v>
      </c>
      <c r="D5" s="730">
        <v>-5.3462152360493311</v>
      </c>
    </row>
    <row r="6" spans="1:4" x14ac:dyDescent="0.2">
      <c r="A6" s="18" t="s">
        <v>127</v>
      </c>
      <c r="B6" s="394">
        <v>-9.8506569250518385</v>
      </c>
      <c r="C6" s="394">
        <v>-7.7496652633383771</v>
      </c>
      <c r="D6" s="394">
        <v>-3.16479412138737</v>
      </c>
    </row>
    <row r="7" spans="1:4" x14ac:dyDescent="0.2">
      <c r="A7" s="18" t="s">
        <v>128</v>
      </c>
      <c r="B7" s="394">
        <v>-11.586687231634677</v>
      </c>
      <c r="C7" s="394">
        <v>-6.6276780129330373</v>
      </c>
      <c r="D7" s="394">
        <v>-2.5361267235967673</v>
      </c>
    </row>
    <row r="8" spans="1:4" x14ac:dyDescent="0.2">
      <c r="A8" s="18" t="s">
        <v>129</v>
      </c>
      <c r="B8" s="394">
        <v>-11.212958226238294</v>
      </c>
      <c r="C8" s="394">
        <v>-6.716855689660238</v>
      </c>
      <c r="D8" s="394">
        <v>-1.4812199588364194</v>
      </c>
    </row>
    <row r="9" spans="1:4" x14ac:dyDescent="0.2">
      <c r="A9" s="18" t="s">
        <v>130</v>
      </c>
      <c r="B9" s="394">
        <v>-11.222985173363401</v>
      </c>
      <c r="C9" s="394">
        <v>-6.9584911547756354</v>
      </c>
      <c r="D9" s="394">
        <v>-0.3524827268722121</v>
      </c>
    </row>
    <row r="10" spans="1:4" x14ac:dyDescent="0.2">
      <c r="A10" s="18" t="s">
        <v>131</v>
      </c>
      <c r="B10" s="394">
        <v>-12.379924093410786</v>
      </c>
      <c r="C10" s="394">
        <v>-7.6407895416002596</v>
      </c>
      <c r="D10" s="394">
        <v>2.6290964155719099</v>
      </c>
    </row>
    <row r="11" spans="1:4" x14ac:dyDescent="0.2">
      <c r="A11" s="18" t="s">
        <v>132</v>
      </c>
      <c r="B11" s="394">
        <v>-14.375792306472047</v>
      </c>
      <c r="C11" s="394">
        <v>-7.0402423584596194</v>
      </c>
      <c r="D11" s="394">
        <v>3.9695903125804803</v>
      </c>
    </row>
    <row r="12" spans="1:4" x14ac:dyDescent="0.2">
      <c r="A12" s="18" t="s">
        <v>133</v>
      </c>
      <c r="B12" s="394">
        <v>-15.438733247071756</v>
      </c>
      <c r="C12" s="394">
        <v>-6.8740220164273804</v>
      </c>
      <c r="D12" s="394">
        <v>4.9333571680487864</v>
      </c>
    </row>
    <row r="13" spans="1:4" x14ac:dyDescent="0.2">
      <c r="A13" s="18" t="s">
        <v>134</v>
      </c>
      <c r="B13" s="394">
        <v>-15.55669939369419</v>
      </c>
      <c r="C13" s="394">
        <v>-7.3534608492860807</v>
      </c>
      <c r="D13" s="394" t="s">
        <v>505</v>
      </c>
    </row>
    <row r="14" spans="1:4" x14ac:dyDescent="0.2">
      <c r="A14" s="18" t="s">
        <v>135</v>
      </c>
      <c r="B14" s="394">
        <v>-16.142847842261229</v>
      </c>
      <c r="C14" s="394">
        <v>-6.686336415334841</v>
      </c>
      <c r="D14" s="394" t="s">
        <v>505</v>
      </c>
    </row>
    <row r="15" spans="1:4" x14ac:dyDescent="0.2">
      <c r="A15" s="18" t="s">
        <v>136</v>
      </c>
      <c r="B15" s="394">
        <v>-13.983042833013769</v>
      </c>
      <c r="C15" s="394">
        <v>-4.9880682204459417</v>
      </c>
      <c r="D15" s="394" t="s">
        <v>505</v>
      </c>
    </row>
    <row r="16" spans="1:4" x14ac:dyDescent="0.2">
      <c r="A16" s="439" t="s">
        <v>137</v>
      </c>
      <c r="B16" s="446">
        <v>-10.977983850198026</v>
      </c>
      <c r="C16" s="446">
        <v>-3.7543502119315812</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8" t="s">
        <v>685</v>
      </c>
      <c r="C3" s="774" t="s">
        <v>416</v>
      </c>
      <c r="D3" s="778" t="s">
        <v>678</v>
      </c>
      <c r="E3" s="774" t="s">
        <v>416</v>
      </c>
      <c r="F3" s="776" t="s">
        <v>684</v>
      </c>
    </row>
    <row r="4" spans="1:6" x14ac:dyDescent="0.2">
      <c r="A4" s="66"/>
      <c r="B4" s="779"/>
      <c r="C4" s="775"/>
      <c r="D4" s="779"/>
      <c r="E4" s="775"/>
      <c r="F4" s="777"/>
    </row>
    <row r="5" spans="1:6" x14ac:dyDescent="0.2">
      <c r="A5" s="3" t="s">
        <v>107</v>
      </c>
      <c r="B5" s="58">
        <v>488.9653356501384</v>
      </c>
      <c r="C5" s="59">
        <v>0.54982644022037663</v>
      </c>
      <c r="D5" s="58">
        <v>487.20335404127258</v>
      </c>
      <c r="E5" s="59">
        <v>0.56948438823586189</v>
      </c>
      <c r="F5" s="59">
        <v>0.36165219189286635</v>
      </c>
    </row>
    <row r="6" spans="1:6" x14ac:dyDescent="0.2">
      <c r="A6" s="3" t="s">
        <v>117</v>
      </c>
      <c r="B6" s="58">
        <v>48099.567447921887</v>
      </c>
      <c r="C6" s="59">
        <v>54.08648020184723</v>
      </c>
      <c r="D6" s="58">
        <v>45897.406639915935</v>
      </c>
      <c r="E6" s="59">
        <v>53.648761497916311</v>
      </c>
      <c r="F6" s="59">
        <v>4.7980070536072139</v>
      </c>
    </row>
    <row r="7" spans="1:6" x14ac:dyDescent="0.2">
      <c r="A7" s="3" t="s">
        <v>118</v>
      </c>
      <c r="B7" s="58">
        <v>13970.515954768705</v>
      </c>
      <c r="C7" s="59">
        <v>15.709414339646715</v>
      </c>
      <c r="D7" s="58">
        <v>13299.118837093374</v>
      </c>
      <c r="E7" s="59">
        <v>15.545132216755142</v>
      </c>
      <c r="F7" s="59">
        <v>5.0484331022195015</v>
      </c>
    </row>
    <row r="8" spans="1:6" x14ac:dyDescent="0.2">
      <c r="A8" s="3" t="s">
        <v>119</v>
      </c>
      <c r="B8" s="58">
        <v>19732.409028374892</v>
      </c>
      <c r="C8" s="59">
        <v>22.188485403813342</v>
      </c>
      <c r="D8" s="58">
        <v>19146.428202923475</v>
      </c>
      <c r="E8" s="59">
        <v>22.379960773258652</v>
      </c>
      <c r="F8" s="59">
        <v>3.0605229301303503</v>
      </c>
    </row>
    <row r="9" spans="1:6" x14ac:dyDescent="0.2">
      <c r="A9" s="3" t="s">
        <v>120</v>
      </c>
      <c r="B9" s="58">
        <v>6440.0701268935318</v>
      </c>
      <c r="C9" s="59">
        <v>7.2416602455701256</v>
      </c>
      <c r="D9" s="58">
        <v>6508.1814203952417</v>
      </c>
      <c r="E9" s="59">
        <v>7.6073115752971887</v>
      </c>
      <c r="F9" s="59">
        <v>-1.0465487837856486</v>
      </c>
    </row>
    <row r="10" spans="1:6" x14ac:dyDescent="0.2">
      <c r="A10" s="3" t="s">
        <v>112</v>
      </c>
      <c r="B10" s="58">
        <v>199.3237137009076</v>
      </c>
      <c r="C10" s="73">
        <v>0.22413336890223071</v>
      </c>
      <c r="D10" s="58">
        <v>213.32268080634373</v>
      </c>
      <c r="E10" s="59">
        <v>0.24934954853685878</v>
      </c>
      <c r="F10" s="59">
        <v>-6.5623435128984307</v>
      </c>
    </row>
    <row r="11" spans="1:6" x14ac:dyDescent="0.2">
      <c r="A11" s="60" t="s">
        <v>114</v>
      </c>
      <c r="B11" s="61">
        <v>88930.851607310047</v>
      </c>
      <c r="C11" s="62">
        <v>100</v>
      </c>
      <c r="D11" s="61">
        <v>85551.661135175629</v>
      </c>
      <c r="E11" s="62">
        <v>100</v>
      </c>
      <c r="F11" s="62">
        <v>3.9498829447567814</v>
      </c>
    </row>
    <row r="12" spans="1:6" x14ac:dyDescent="0.2">
      <c r="A12" s="698" t="s">
        <v>686</v>
      </c>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22" t="s">
        <v>611</v>
      </c>
      <c r="B1" s="822"/>
      <c r="C1" s="822"/>
      <c r="D1" s="822"/>
      <c r="E1" s="822"/>
      <c r="F1" s="822"/>
      <c r="G1" s="18"/>
      <c r="H1" s="18"/>
      <c r="I1" s="18"/>
      <c r="J1" s="18"/>
      <c r="K1" s="18"/>
      <c r="L1" s="18"/>
    </row>
    <row r="2" spans="1:12" x14ac:dyDescent="0.2">
      <c r="A2" s="823"/>
      <c r="B2" s="823"/>
      <c r="C2" s="823"/>
      <c r="D2" s="823"/>
      <c r="E2" s="823"/>
      <c r="F2" s="823"/>
      <c r="G2" s="18"/>
      <c r="H2" s="18"/>
      <c r="I2" s="18"/>
      <c r="J2" s="18"/>
      <c r="K2" s="563"/>
      <c r="L2" s="55" t="s">
        <v>463</v>
      </c>
    </row>
    <row r="3" spans="1:12" x14ac:dyDescent="0.2">
      <c r="A3" s="564"/>
      <c r="B3" s="824">
        <f>INDICE!A3</f>
        <v>45900</v>
      </c>
      <c r="C3" s="825">
        <v>41671</v>
      </c>
      <c r="D3" s="825">
        <v>41671</v>
      </c>
      <c r="E3" s="825">
        <v>41671</v>
      </c>
      <c r="F3" s="826">
        <v>41671</v>
      </c>
      <c r="G3" s="827" t="s">
        <v>116</v>
      </c>
      <c r="H3" s="825"/>
      <c r="I3" s="825"/>
      <c r="J3" s="825"/>
      <c r="K3" s="825"/>
      <c r="L3" s="828" t="s">
        <v>106</v>
      </c>
    </row>
    <row r="4" spans="1:12" ht="38.25" x14ac:dyDescent="0.2">
      <c r="A4" s="540"/>
      <c r="B4" s="681" t="s">
        <v>608</v>
      </c>
      <c r="C4" s="681" t="s">
        <v>607</v>
      </c>
      <c r="D4" s="681" t="s">
        <v>609</v>
      </c>
      <c r="E4" s="681" t="s">
        <v>317</v>
      </c>
      <c r="F4" s="216" t="s">
        <v>186</v>
      </c>
      <c r="G4" s="681" t="s">
        <v>608</v>
      </c>
      <c r="H4" s="681" t="s">
        <v>607</v>
      </c>
      <c r="I4" s="681" t="s">
        <v>609</v>
      </c>
      <c r="J4" s="681" t="s">
        <v>317</v>
      </c>
      <c r="K4" s="217" t="s">
        <v>186</v>
      </c>
      <c r="L4" s="829"/>
    </row>
    <row r="5" spans="1:12" x14ac:dyDescent="0.2">
      <c r="A5" s="537" t="s">
        <v>153</v>
      </c>
      <c r="B5" s="431">
        <v>3616.395</v>
      </c>
      <c r="C5" s="431">
        <v>523.53099999999995</v>
      </c>
      <c r="D5" s="431">
        <v>112.26</v>
      </c>
      <c r="E5" s="431">
        <v>252.31200000000001</v>
      </c>
      <c r="F5" s="565">
        <v>4504.4979999999996</v>
      </c>
      <c r="G5" s="431">
        <v>37021.008000000002</v>
      </c>
      <c r="H5" s="431">
        <v>7712.9549999999999</v>
      </c>
      <c r="I5" s="431">
        <v>2624.7959999999998</v>
      </c>
      <c r="J5" s="431">
        <v>2046.412</v>
      </c>
      <c r="K5" s="566">
        <v>49405.171000000002</v>
      </c>
      <c r="L5" s="72">
        <v>15.369203304788172</v>
      </c>
    </row>
    <row r="6" spans="1:12" x14ac:dyDescent="0.2">
      <c r="A6" s="539" t="s">
        <v>154</v>
      </c>
      <c r="B6" s="431">
        <v>744.428</v>
      </c>
      <c r="C6" s="431">
        <v>459.66899999999998</v>
      </c>
      <c r="D6" s="431">
        <v>91.831000000000003</v>
      </c>
      <c r="E6" s="431">
        <v>50.613</v>
      </c>
      <c r="F6" s="567">
        <v>1346.5409999999999</v>
      </c>
      <c r="G6" s="431">
        <v>6818.3469999999998</v>
      </c>
      <c r="H6" s="431">
        <v>6447.0619999999999</v>
      </c>
      <c r="I6" s="431">
        <v>3245.056</v>
      </c>
      <c r="J6" s="431">
        <v>651.79899999999998</v>
      </c>
      <c r="K6" s="568">
        <v>17162.263999999999</v>
      </c>
      <c r="L6" s="59">
        <v>5.3389213972449774</v>
      </c>
    </row>
    <row r="7" spans="1:12" x14ac:dyDescent="0.2">
      <c r="A7" s="539" t="s">
        <v>155</v>
      </c>
      <c r="B7" s="431">
        <v>657.35400000000004</v>
      </c>
      <c r="C7" s="431">
        <v>294.178</v>
      </c>
      <c r="D7" s="431">
        <v>61.484000000000002</v>
      </c>
      <c r="E7" s="431">
        <v>33.228999999999999</v>
      </c>
      <c r="F7" s="567">
        <v>1046.2450000000001</v>
      </c>
      <c r="G7" s="431">
        <v>5088.1819999999998</v>
      </c>
      <c r="H7" s="431">
        <v>4258.13</v>
      </c>
      <c r="I7" s="431">
        <v>1841.481</v>
      </c>
      <c r="J7" s="431">
        <v>325.18599999999998</v>
      </c>
      <c r="K7" s="568">
        <v>11512.978999999999</v>
      </c>
      <c r="L7" s="59">
        <v>3.5815140665084795</v>
      </c>
    </row>
    <row r="8" spans="1:12" x14ac:dyDescent="0.2">
      <c r="A8" s="539" t="s">
        <v>156</v>
      </c>
      <c r="B8" s="431">
        <v>960.74</v>
      </c>
      <c r="C8" s="96">
        <v>31.731000000000002</v>
      </c>
      <c r="D8" s="431">
        <v>59.886000000000003</v>
      </c>
      <c r="E8" s="96">
        <v>0.29699999999999999</v>
      </c>
      <c r="F8" s="567">
        <v>1052.654</v>
      </c>
      <c r="G8" s="431">
        <v>8746.6540000000005</v>
      </c>
      <c r="H8" s="431">
        <v>345.50900000000001</v>
      </c>
      <c r="I8" s="96">
        <v>1008.511</v>
      </c>
      <c r="J8" s="431">
        <v>5.3789999999999996</v>
      </c>
      <c r="K8" s="568">
        <v>10106.053000000002</v>
      </c>
      <c r="L8" s="59">
        <v>3.1438406146993083</v>
      </c>
    </row>
    <row r="9" spans="1:12" x14ac:dyDescent="0.2">
      <c r="A9" s="539" t="s">
        <v>563</v>
      </c>
      <c r="B9" s="431">
        <v>0</v>
      </c>
      <c r="C9" s="431">
        <v>0</v>
      </c>
      <c r="D9" s="431">
        <v>0</v>
      </c>
      <c r="E9" s="96">
        <v>8.5709999999999997</v>
      </c>
      <c r="F9" s="614">
        <v>8.5709999999999997</v>
      </c>
      <c r="G9" s="431">
        <v>0</v>
      </c>
      <c r="H9" s="431">
        <v>0</v>
      </c>
      <c r="I9" s="431">
        <v>0</v>
      </c>
      <c r="J9" s="431">
        <v>96.067999999999998</v>
      </c>
      <c r="K9" s="568">
        <v>96.067999999999998</v>
      </c>
      <c r="L9" s="96">
        <v>2.9885305388061299E-2</v>
      </c>
    </row>
    <row r="10" spans="1:12" x14ac:dyDescent="0.2">
      <c r="A10" s="539" t="s">
        <v>158</v>
      </c>
      <c r="B10" s="431">
        <v>18.295999999999999</v>
      </c>
      <c r="C10" s="431">
        <v>65.225999999999999</v>
      </c>
      <c r="D10" s="431">
        <v>34.970999999999997</v>
      </c>
      <c r="E10" s="431">
        <v>2.968</v>
      </c>
      <c r="F10" s="567">
        <v>121.461</v>
      </c>
      <c r="G10" s="431">
        <v>365.762</v>
      </c>
      <c r="H10" s="431">
        <v>1324.7</v>
      </c>
      <c r="I10" s="431">
        <v>962.00699999999995</v>
      </c>
      <c r="J10" s="431">
        <v>24.413</v>
      </c>
      <c r="K10" s="568">
        <v>2676.8820000000001</v>
      </c>
      <c r="L10" s="59">
        <v>0.8327376031332423</v>
      </c>
    </row>
    <row r="11" spans="1:12" x14ac:dyDescent="0.2">
      <c r="A11" s="539" t="s">
        <v>159</v>
      </c>
      <c r="B11" s="431">
        <v>154.417</v>
      </c>
      <c r="C11" s="431">
        <v>618.00400000000002</v>
      </c>
      <c r="D11" s="431">
        <v>169.506</v>
      </c>
      <c r="E11" s="431">
        <v>51.807000000000002</v>
      </c>
      <c r="F11" s="567">
        <v>993.73400000000004</v>
      </c>
      <c r="G11" s="431">
        <v>1496.2950000000001</v>
      </c>
      <c r="H11" s="431">
        <v>9328.2800000000007</v>
      </c>
      <c r="I11" s="431">
        <v>6796.6540000000005</v>
      </c>
      <c r="J11" s="431">
        <v>707.77</v>
      </c>
      <c r="K11" s="568">
        <v>18328.999</v>
      </c>
      <c r="L11" s="59">
        <v>5.7018750528008306</v>
      </c>
    </row>
    <row r="12" spans="1:12" x14ac:dyDescent="0.2">
      <c r="A12" s="539" t="s">
        <v>508</v>
      </c>
      <c r="B12" s="431">
        <v>951.17499999999995</v>
      </c>
      <c r="C12" s="431">
        <v>295.7</v>
      </c>
      <c r="D12" s="431">
        <v>56.045000000000002</v>
      </c>
      <c r="E12" s="431">
        <v>72.706000000000003</v>
      </c>
      <c r="F12" s="567">
        <v>1375.626</v>
      </c>
      <c r="G12" s="431">
        <v>10568.79</v>
      </c>
      <c r="H12" s="431">
        <v>4338.0479999999998</v>
      </c>
      <c r="I12" s="431">
        <v>2699.2049999999999</v>
      </c>
      <c r="J12" s="431">
        <v>833.52</v>
      </c>
      <c r="K12" s="568">
        <v>18439.562999999998</v>
      </c>
      <c r="L12" s="59">
        <v>5.7362698450826057</v>
      </c>
    </row>
    <row r="13" spans="1:12" x14ac:dyDescent="0.2">
      <c r="A13" s="539" t="s">
        <v>160</v>
      </c>
      <c r="B13" s="431">
        <v>2210.2809999999999</v>
      </c>
      <c r="C13" s="431">
        <v>1039.4449999999999</v>
      </c>
      <c r="D13" s="431">
        <v>436.90800000000002</v>
      </c>
      <c r="E13" s="431">
        <v>153.054</v>
      </c>
      <c r="F13" s="567">
        <v>3839.6879999999996</v>
      </c>
      <c r="G13" s="431">
        <v>23970.716</v>
      </c>
      <c r="H13" s="431">
        <v>17049.226999999999</v>
      </c>
      <c r="I13" s="431">
        <v>13874.642</v>
      </c>
      <c r="J13" s="431">
        <v>1554.239</v>
      </c>
      <c r="K13" s="568">
        <v>56448.824000000001</v>
      </c>
      <c r="L13" s="59">
        <v>17.560377483000835</v>
      </c>
    </row>
    <row r="14" spans="1:12" x14ac:dyDescent="0.2">
      <c r="A14" s="539" t="s">
        <v>320</v>
      </c>
      <c r="B14" s="431">
        <v>1172.4380000000001</v>
      </c>
      <c r="C14" s="431">
        <v>859.21799999999996</v>
      </c>
      <c r="D14" s="431">
        <v>108.041</v>
      </c>
      <c r="E14" s="431">
        <v>126.307</v>
      </c>
      <c r="F14" s="567">
        <v>2266.0039999999999</v>
      </c>
      <c r="G14" s="431">
        <v>13582.021000000001</v>
      </c>
      <c r="H14" s="431">
        <v>14878.18</v>
      </c>
      <c r="I14" s="431">
        <v>3003.4409999999998</v>
      </c>
      <c r="J14" s="431">
        <v>1672.86</v>
      </c>
      <c r="K14" s="568">
        <v>33136.502</v>
      </c>
      <c r="L14" s="59">
        <v>10.308265830058961</v>
      </c>
    </row>
    <row r="15" spans="1:12" x14ac:dyDescent="0.2">
      <c r="A15" s="539" t="s">
        <v>163</v>
      </c>
      <c r="B15" s="431">
        <v>15.609</v>
      </c>
      <c r="C15" s="431">
        <v>140.62</v>
      </c>
      <c r="D15" s="431">
        <v>15.417999999999999</v>
      </c>
      <c r="E15" s="431">
        <v>48.667000000000002</v>
      </c>
      <c r="F15" s="567">
        <v>220.31400000000002</v>
      </c>
      <c r="G15" s="96">
        <v>36.018000000000001</v>
      </c>
      <c r="H15" s="431">
        <v>1598.7059999999999</v>
      </c>
      <c r="I15" s="431">
        <v>606.16600000000005</v>
      </c>
      <c r="J15" s="431">
        <v>546.11800000000005</v>
      </c>
      <c r="K15" s="568">
        <v>2787.0079999999998</v>
      </c>
      <c r="L15" s="59">
        <v>0.86699614022327887</v>
      </c>
    </row>
    <row r="16" spans="1:12" x14ac:dyDescent="0.2">
      <c r="A16" s="539" t="s">
        <v>164</v>
      </c>
      <c r="B16" s="431">
        <v>735.11400000000003</v>
      </c>
      <c r="C16" s="431">
        <v>450.13499999999999</v>
      </c>
      <c r="D16" s="431">
        <v>81.465999999999994</v>
      </c>
      <c r="E16" s="431">
        <v>71.384</v>
      </c>
      <c r="F16" s="567">
        <v>1338.0989999999999</v>
      </c>
      <c r="G16" s="431">
        <v>7972.2539999999999</v>
      </c>
      <c r="H16" s="431">
        <v>5496.42</v>
      </c>
      <c r="I16" s="431">
        <v>2186.2869999999998</v>
      </c>
      <c r="J16" s="431">
        <v>609.71600000000001</v>
      </c>
      <c r="K16" s="568">
        <v>16264.677</v>
      </c>
      <c r="L16" s="59">
        <v>5.0596956237579294</v>
      </c>
    </row>
    <row r="17" spans="1:12" x14ac:dyDescent="0.2">
      <c r="A17" s="539" t="s">
        <v>165</v>
      </c>
      <c r="B17" s="96">
        <v>165.245</v>
      </c>
      <c r="C17" s="431">
        <v>37.15</v>
      </c>
      <c r="D17" s="431">
        <v>24.931999999999999</v>
      </c>
      <c r="E17" s="431">
        <v>5.1479999999999997</v>
      </c>
      <c r="F17" s="567">
        <v>232.47499999999999</v>
      </c>
      <c r="G17" s="431">
        <v>2432.0880000000002</v>
      </c>
      <c r="H17" s="431">
        <v>503.19900000000001</v>
      </c>
      <c r="I17" s="431">
        <v>974.81700000000001</v>
      </c>
      <c r="J17" s="431">
        <v>54.445999999999998</v>
      </c>
      <c r="K17" s="568">
        <v>3964.55</v>
      </c>
      <c r="L17" s="59">
        <v>1.2333116904300958</v>
      </c>
    </row>
    <row r="18" spans="1:12" x14ac:dyDescent="0.2">
      <c r="A18" s="539" t="s">
        <v>166</v>
      </c>
      <c r="B18" s="96">
        <v>115.428</v>
      </c>
      <c r="C18" s="431">
        <v>229.21700000000001</v>
      </c>
      <c r="D18" s="431">
        <v>365.08499999999998</v>
      </c>
      <c r="E18" s="431">
        <v>23.658999999999999</v>
      </c>
      <c r="F18" s="567">
        <v>733.38900000000001</v>
      </c>
      <c r="G18" s="431">
        <v>1414.15</v>
      </c>
      <c r="H18" s="431">
        <v>4105.4269999999997</v>
      </c>
      <c r="I18" s="431">
        <v>17561.227999999999</v>
      </c>
      <c r="J18" s="431">
        <v>274.71100000000001</v>
      </c>
      <c r="K18" s="568">
        <v>23355.516</v>
      </c>
      <c r="L18" s="59">
        <v>7.2655486546587005</v>
      </c>
    </row>
    <row r="19" spans="1:12" x14ac:dyDescent="0.2">
      <c r="A19" s="539" t="s">
        <v>168</v>
      </c>
      <c r="B19" s="431">
        <v>1511.9680000000001</v>
      </c>
      <c r="C19" s="431">
        <v>178.44300000000001</v>
      </c>
      <c r="D19" s="431">
        <v>27.556000000000001</v>
      </c>
      <c r="E19" s="431">
        <v>72.853999999999999</v>
      </c>
      <c r="F19" s="567">
        <v>1790.8210000000001</v>
      </c>
      <c r="G19" s="431">
        <v>18619.655999999999</v>
      </c>
      <c r="H19" s="431">
        <v>2564.29</v>
      </c>
      <c r="I19" s="431">
        <v>605.28300000000002</v>
      </c>
      <c r="J19" s="431">
        <v>761.27599999999995</v>
      </c>
      <c r="K19" s="568">
        <v>22550.505000000001</v>
      </c>
      <c r="L19" s="59">
        <v>7.0151218780447531</v>
      </c>
    </row>
    <row r="20" spans="1:12" x14ac:dyDescent="0.2">
      <c r="A20" s="539" t="s">
        <v>169</v>
      </c>
      <c r="B20" s="431">
        <v>402.90300000000002</v>
      </c>
      <c r="C20" s="431">
        <v>331.62099999999998</v>
      </c>
      <c r="D20" s="431">
        <v>57.731999999999999</v>
      </c>
      <c r="E20" s="431">
        <v>13.545999999999999</v>
      </c>
      <c r="F20" s="567">
        <v>805.80200000000002</v>
      </c>
      <c r="G20" s="431">
        <v>4006.4859999999999</v>
      </c>
      <c r="H20" s="431">
        <v>4655.1899999999996</v>
      </c>
      <c r="I20" s="431">
        <v>2062.1579999999999</v>
      </c>
      <c r="J20" s="431">
        <v>217.28800000000001</v>
      </c>
      <c r="K20" s="568">
        <v>10941.121999999999</v>
      </c>
      <c r="L20" s="59">
        <v>3.4036179816175629</v>
      </c>
    </row>
    <row r="21" spans="1:12" x14ac:dyDescent="0.2">
      <c r="A21" s="539" t="s">
        <v>170</v>
      </c>
      <c r="B21" s="431">
        <v>359.13799999999998</v>
      </c>
      <c r="C21" s="431">
        <v>860.55200000000002</v>
      </c>
      <c r="D21" s="431">
        <v>156.08199999999999</v>
      </c>
      <c r="E21" s="431">
        <v>13.021000000000001</v>
      </c>
      <c r="F21" s="567">
        <v>1388.7929999999999</v>
      </c>
      <c r="G21" s="431">
        <v>10402.165000000001</v>
      </c>
      <c r="H21" s="431">
        <v>8763.5040000000008</v>
      </c>
      <c r="I21" s="431">
        <v>4943.2839999999997</v>
      </c>
      <c r="J21" s="431">
        <v>170.005</v>
      </c>
      <c r="K21" s="568">
        <v>24278.958000000002</v>
      </c>
      <c r="L21" s="59">
        <v>7.5528175285622074</v>
      </c>
    </row>
    <row r="22" spans="1:12" x14ac:dyDescent="0.2">
      <c r="A22" s="218" t="s">
        <v>114</v>
      </c>
      <c r="B22" s="174">
        <v>13790.929000000004</v>
      </c>
      <c r="C22" s="174">
        <v>6414.4399999999987</v>
      </c>
      <c r="D22" s="174">
        <v>1859.203</v>
      </c>
      <c r="E22" s="174">
        <v>1000.1430000000003</v>
      </c>
      <c r="F22" s="569">
        <v>23064.715000000004</v>
      </c>
      <c r="G22" s="570">
        <v>152540.592</v>
      </c>
      <c r="H22" s="174">
        <v>93368.827000000005</v>
      </c>
      <c r="I22" s="174">
        <v>64995.016000000003</v>
      </c>
      <c r="J22" s="174">
        <v>10551.205999999998</v>
      </c>
      <c r="K22" s="174">
        <v>321455.641</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9" t="s">
        <v>610</v>
      </c>
      <c r="B26" s="819"/>
      <c r="C26" s="819"/>
      <c r="D26" s="819"/>
      <c r="E26" s="819"/>
      <c r="F26" s="819"/>
      <c r="G26" s="819"/>
      <c r="H26" s="819"/>
    </row>
    <row r="27" spans="1:12" s="18" customFormat="1" x14ac:dyDescent="0.2">
      <c r="A27" s="819"/>
      <c r="B27" s="819"/>
      <c r="C27" s="819"/>
      <c r="D27" s="819"/>
      <c r="E27" s="819"/>
      <c r="F27" s="819"/>
      <c r="G27" s="819"/>
      <c r="H27" s="819"/>
    </row>
    <row r="28" spans="1:12" s="18" customFormat="1" x14ac:dyDescent="0.2">
      <c r="A28" s="819"/>
      <c r="B28" s="819"/>
      <c r="C28" s="819"/>
      <c r="D28" s="819"/>
      <c r="E28" s="819"/>
      <c r="F28" s="819"/>
      <c r="G28" s="819"/>
      <c r="H28" s="819"/>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84" priority="3" operator="between">
      <formula>0</formula>
      <formula>0.5</formula>
    </cfRule>
    <cfRule type="cellIs" dxfId="83" priority="4" operator="between">
      <formula>0</formula>
      <formula>0.49</formula>
    </cfRule>
  </conditionalFormatting>
  <conditionalFormatting sqref="C8">
    <cfRule type="cellIs" dxfId="82" priority="47" operator="between">
      <formula>0</formula>
      <formula>0.5</formula>
    </cfRule>
    <cfRule type="cellIs" dxfId="81" priority="48" operator="between">
      <formula>0</formula>
      <formula>0.49</formula>
    </cfRule>
  </conditionalFormatting>
  <conditionalFormatting sqref="E8:E9">
    <cfRule type="cellIs" dxfId="80" priority="31" operator="between">
      <formula>0</formula>
      <formula>0.5</formula>
    </cfRule>
    <cfRule type="cellIs" dxfId="79" priority="32" operator="between">
      <formula>0</formula>
      <formula>0.49</formula>
    </cfRule>
  </conditionalFormatting>
  <conditionalFormatting sqref="F9">
    <cfRule type="cellIs" dxfId="78" priority="29" operator="between">
      <formula>0</formula>
      <formula>0.5</formula>
    </cfRule>
    <cfRule type="cellIs" dxfId="77" priority="30" operator="between">
      <formula>0</formula>
      <formula>0.49</formula>
    </cfRule>
  </conditionalFormatting>
  <conditionalFormatting sqref="G15">
    <cfRule type="cellIs" dxfId="76" priority="37" operator="between">
      <formula>0</formula>
      <formula>0.5</formula>
    </cfRule>
    <cfRule type="cellIs" dxfId="75" priority="38" operator="between">
      <formula>0</formula>
      <formula>0.49</formula>
    </cfRule>
  </conditionalFormatting>
  <conditionalFormatting sqref="I8">
    <cfRule type="cellIs" dxfId="74" priority="1" operator="between">
      <formula>0</formula>
      <formula>0.5</formula>
    </cfRule>
    <cfRule type="cellIs" dxfId="73" priority="2" operator="between">
      <formula>0</formula>
      <formula>0.49</formula>
    </cfRule>
  </conditionalFormatting>
  <conditionalFormatting sqref="L9">
    <cfRule type="cellIs" dxfId="72" priority="43" operator="between">
      <formula>0</formula>
      <formula>0.5</formula>
    </cfRule>
    <cfRule type="cellIs" dxfId="71"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6"/>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799" t="s">
        <v>447</v>
      </c>
      <c r="B3" s="799" t="s">
        <v>448</v>
      </c>
      <c r="C3" s="784">
        <f>INDICE!A3</f>
        <v>45900</v>
      </c>
      <c r="D3" s="784">
        <v>41671</v>
      </c>
      <c r="E3" s="782" t="s">
        <v>115</v>
      </c>
      <c r="F3" s="782"/>
      <c r="G3" s="782" t="s">
        <v>116</v>
      </c>
      <c r="H3" s="782"/>
      <c r="I3" s="782"/>
      <c r="J3" s="161"/>
    </row>
    <row r="4" spans="1:45" x14ac:dyDescent="0.2">
      <c r="A4" s="800"/>
      <c r="B4" s="800"/>
      <c r="C4" s="184" t="s">
        <v>54</v>
      </c>
      <c r="D4" s="185" t="s">
        <v>417</v>
      </c>
      <c r="E4" s="184" t="s">
        <v>54</v>
      </c>
      <c r="F4" s="185" t="s">
        <v>417</v>
      </c>
      <c r="G4" s="184" t="s">
        <v>54</v>
      </c>
      <c r="H4" s="186" t="s">
        <v>417</v>
      </c>
      <c r="I4" s="185" t="s">
        <v>467</v>
      </c>
      <c r="J4" s="10"/>
    </row>
    <row r="5" spans="1:45" x14ac:dyDescent="0.2">
      <c r="A5" s="1"/>
      <c r="B5" s="11" t="s">
        <v>676</v>
      </c>
      <c r="C5" s="451">
        <v>0</v>
      </c>
      <c r="D5" s="142" t="s">
        <v>142</v>
      </c>
      <c r="E5" s="454">
        <v>167.58339000000001</v>
      </c>
      <c r="F5" s="142" t="s">
        <v>142</v>
      </c>
      <c r="G5" s="454">
        <v>167.58339000000001</v>
      </c>
      <c r="H5" s="142" t="s">
        <v>142</v>
      </c>
      <c r="I5" s="740">
        <v>4.7030408388464784E-2</v>
      </c>
      <c r="J5" s="1"/>
    </row>
    <row r="6" spans="1:45" x14ac:dyDescent="0.2">
      <c r="A6" s="1"/>
      <c r="B6" s="11" t="s">
        <v>321</v>
      </c>
      <c r="C6" s="451">
        <v>0</v>
      </c>
      <c r="D6" s="142" t="s">
        <v>142</v>
      </c>
      <c r="E6" s="454">
        <v>5443.6281100000006</v>
      </c>
      <c r="F6" s="142">
        <v>377.83179159584108</v>
      </c>
      <c r="G6" s="454">
        <v>5443.6281100000006</v>
      </c>
      <c r="H6" s="142">
        <v>377.83179159584108</v>
      </c>
      <c r="I6" s="403">
        <v>1.5276934851850574</v>
      </c>
      <c r="J6" s="1"/>
    </row>
    <row r="7" spans="1:45" x14ac:dyDescent="0.2">
      <c r="A7" s="1"/>
      <c r="B7" s="11" t="s">
        <v>466</v>
      </c>
      <c r="C7" s="451">
        <v>0</v>
      </c>
      <c r="D7" s="142">
        <v>-100</v>
      </c>
      <c r="E7" s="454">
        <v>0</v>
      </c>
      <c r="F7" s="142">
        <v>-100</v>
      </c>
      <c r="G7" s="454">
        <v>1183.7452599999999</v>
      </c>
      <c r="H7" s="142">
        <v>-18.015308298339153</v>
      </c>
      <c r="I7" s="403">
        <v>0.33220489814479476</v>
      </c>
      <c r="J7" s="1"/>
    </row>
    <row r="8" spans="1:45" x14ac:dyDescent="0.2">
      <c r="A8" s="160" t="s">
        <v>454</v>
      </c>
      <c r="B8" s="145"/>
      <c r="C8" s="452">
        <v>0</v>
      </c>
      <c r="D8" s="148">
        <v>-100</v>
      </c>
      <c r="E8" s="452">
        <v>5611.2115000000003</v>
      </c>
      <c r="F8" s="148">
        <v>117.22809696281738</v>
      </c>
      <c r="G8" s="452">
        <v>6794.95676</v>
      </c>
      <c r="H8" s="224">
        <v>163.05469432393187</v>
      </c>
      <c r="I8" s="148">
        <v>1.9069287917183171</v>
      </c>
      <c r="J8" s="1"/>
    </row>
    <row r="9" spans="1:45" x14ac:dyDescent="0.2">
      <c r="A9" s="1"/>
      <c r="B9" s="11" t="s">
        <v>231</v>
      </c>
      <c r="C9" s="451">
        <v>10580.44371</v>
      </c>
      <c r="D9" s="142">
        <v>115.3424878533053</v>
      </c>
      <c r="E9" s="454">
        <v>77262.867190000004</v>
      </c>
      <c r="F9" s="142">
        <v>81.665824147234517</v>
      </c>
      <c r="G9" s="454">
        <v>91631.290749999986</v>
      </c>
      <c r="H9" s="142">
        <v>31.340141271740208</v>
      </c>
      <c r="I9" s="403">
        <v>25.715299261667013</v>
      </c>
      <c r="J9" s="1"/>
    </row>
    <row r="10" spans="1:45" s="427" customFormat="1" x14ac:dyDescent="0.2">
      <c r="A10" s="160" t="s">
        <v>300</v>
      </c>
      <c r="B10" s="145"/>
      <c r="C10" s="452">
        <v>10580.44371</v>
      </c>
      <c r="D10" s="148">
        <v>115.3424878533053</v>
      </c>
      <c r="E10" s="452">
        <v>77262.867190000004</v>
      </c>
      <c r="F10" s="148">
        <v>81.665824147234517</v>
      </c>
      <c r="G10" s="452">
        <v>91631.290749999986</v>
      </c>
      <c r="H10" s="224">
        <v>31.340141271740208</v>
      </c>
      <c r="I10" s="148">
        <v>25.715299261667013</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1453.6913100000004</v>
      </c>
      <c r="D12" s="142">
        <v>-22.798344400412851</v>
      </c>
      <c r="E12" s="454">
        <v>4763.0925800000005</v>
      </c>
      <c r="F12" s="149">
        <v>-48.549680352549707</v>
      </c>
      <c r="G12" s="454">
        <v>9676.6629300000004</v>
      </c>
      <c r="H12" s="149">
        <v>-30.77451224913883</v>
      </c>
      <c r="I12" s="492">
        <v>2.7156474721952946</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322</v>
      </c>
      <c r="C13" s="453">
        <v>1453.6913100000004</v>
      </c>
      <c r="D13" s="412">
        <v>-22.798344400412851</v>
      </c>
      <c r="E13" s="455">
        <v>4763.0925800000005</v>
      </c>
      <c r="F13" s="573">
        <v>-48.549680352549707</v>
      </c>
      <c r="G13" s="455">
        <v>9676.6629300000004</v>
      </c>
      <c r="H13" s="573">
        <v>-24.927839307923673</v>
      </c>
      <c r="I13" s="636">
        <v>2.7156474721952946</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319</v>
      </c>
      <c r="C14" s="453">
        <v>0</v>
      </c>
      <c r="D14" s="412" t="s">
        <v>142</v>
      </c>
      <c r="E14" s="455">
        <v>0</v>
      </c>
      <c r="F14" s="573" t="s">
        <v>142</v>
      </c>
      <c r="G14" s="455">
        <v>0</v>
      </c>
      <c r="H14" s="573">
        <v>-100</v>
      </c>
      <c r="I14" s="636">
        <v>0</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11" t="s">
        <v>207</v>
      </c>
      <c r="C15" s="451">
        <v>83.809060000000002</v>
      </c>
      <c r="D15" s="142">
        <v>-54.853181232653959</v>
      </c>
      <c r="E15" s="454">
        <v>2801.0723300000004</v>
      </c>
      <c r="F15" s="149">
        <v>-34.002356467361253</v>
      </c>
      <c r="G15" s="454">
        <v>3227.6852000000008</v>
      </c>
      <c r="H15" s="149">
        <v>-52.720544998842534</v>
      </c>
      <c r="I15" s="492">
        <v>0.90581383456560738</v>
      </c>
      <c r="J15" s="1"/>
    </row>
    <row r="16" spans="1:45" x14ac:dyDescent="0.2">
      <c r="A16" s="1"/>
      <c r="B16" s="426" t="s">
        <v>322</v>
      </c>
      <c r="C16" s="453">
        <v>83.809060000000002</v>
      </c>
      <c r="D16" s="412">
        <v>-54.853181232653959</v>
      </c>
      <c r="E16" s="455">
        <v>656.84222999999997</v>
      </c>
      <c r="F16" s="573">
        <v>-55.218653264269498</v>
      </c>
      <c r="G16" s="455">
        <v>1083.4551000000001</v>
      </c>
      <c r="H16" s="573">
        <v>-50.758845141398638</v>
      </c>
      <c r="I16" s="636">
        <v>0.30405958384995646</v>
      </c>
      <c r="J16" s="1"/>
    </row>
    <row r="17" spans="1:45" s="427" customFormat="1" x14ac:dyDescent="0.2">
      <c r="A17" s="425"/>
      <c r="B17" s="426" t="s">
        <v>319</v>
      </c>
      <c r="C17" s="453">
        <v>0</v>
      </c>
      <c r="D17" s="412" t="s">
        <v>142</v>
      </c>
      <c r="E17" s="455">
        <v>2144.2301000000002</v>
      </c>
      <c r="F17" s="573">
        <v>-22.797886996091503</v>
      </c>
      <c r="G17" s="455">
        <v>2144.2301000000002</v>
      </c>
      <c r="H17" s="573">
        <v>-53.653500223463858</v>
      </c>
      <c r="I17" s="636">
        <v>0.60175425071565081</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540</v>
      </c>
      <c r="C18" s="451">
        <v>9</v>
      </c>
      <c r="D18" s="142" t="s">
        <v>142</v>
      </c>
      <c r="E18" s="454">
        <v>10.199999999999999</v>
      </c>
      <c r="F18" s="149" t="s">
        <v>142</v>
      </c>
      <c r="G18" s="454">
        <v>10.199999999999999</v>
      </c>
      <c r="H18" s="149" t="s">
        <v>142</v>
      </c>
      <c r="I18" s="740">
        <v>2.86251618112237E-3</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425"/>
      <c r="B19" s="11" t="s">
        <v>646</v>
      </c>
      <c r="C19" s="451">
        <v>701.91727000000003</v>
      </c>
      <c r="D19" s="142">
        <v>-43.09416852402601</v>
      </c>
      <c r="E19" s="454">
        <v>5063.1474000000007</v>
      </c>
      <c r="F19" s="149">
        <v>-40.583143125518639</v>
      </c>
      <c r="G19" s="454">
        <v>8844.9675800000005</v>
      </c>
      <c r="H19" s="149">
        <v>-19.200184348857924</v>
      </c>
      <c r="I19" s="492">
        <v>2.4822414528679189</v>
      </c>
      <c r="J19" s="1"/>
    </row>
    <row r="20" spans="1:45" s="427" customFormat="1" x14ac:dyDescent="0.2">
      <c r="A20" s="1"/>
      <c r="B20" s="11" t="s">
        <v>209</v>
      </c>
      <c r="C20" s="451">
        <v>2151.7972400000003</v>
      </c>
      <c r="D20" s="142">
        <v>-66.202762734343125</v>
      </c>
      <c r="E20" s="454">
        <v>30508.864119999998</v>
      </c>
      <c r="F20" s="149">
        <v>-42.364443808436896</v>
      </c>
      <c r="G20" s="454">
        <v>49935.091059999992</v>
      </c>
      <c r="H20" s="149">
        <v>-31.022618596347662</v>
      </c>
      <c r="I20" s="492">
        <v>14.013726094614606</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60" t="s">
        <v>438</v>
      </c>
      <c r="B21" s="145"/>
      <c r="C21" s="452">
        <v>4400.2148800000004</v>
      </c>
      <c r="D21" s="148">
        <v>-54.490918872081849</v>
      </c>
      <c r="E21" s="452">
        <v>43146.376429999997</v>
      </c>
      <c r="F21" s="148">
        <v>-44.810454011190224</v>
      </c>
      <c r="G21" s="452">
        <v>71694.606769999999</v>
      </c>
      <c r="H21" s="224">
        <v>-33.224518182512341</v>
      </c>
      <c r="I21" s="148">
        <v>20.12029137042455</v>
      </c>
      <c r="J21" s="718"/>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323</v>
      </c>
      <c r="C22" s="451">
        <v>784.88043000000005</v>
      </c>
      <c r="D22" s="142">
        <v>-9.2779989998022643</v>
      </c>
      <c r="E22" s="454">
        <v>4867.1601799999999</v>
      </c>
      <c r="F22" s="149">
        <v>-19.902486996945605</v>
      </c>
      <c r="G22" s="454">
        <v>10071.69608</v>
      </c>
      <c r="H22" s="149">
        <v>-11.643230876298627</v>
      </c>
      <c r="I22" s="492">
        <v>2.8265091176810531</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160" t="s">
        <v>337</v>
      </c>
      <c r="B23" s="145"/>
      <c r="C23" s="452">
        <v>784.88043000000005</v>
      </c>
      <c r="D23" s="148">
        <v>-9.2779989998022643</v>
      </c>
      <c r="E23" s="452">
        <v>4867.1601799999999</v>
      </c>
      <c r="F23" s="148">
        <v>-19.902486996945605</v>
      </c>
      <c r="G23" s="452">
        <v>10071.69608</v>
      </c>
      <c r="H23" s="224">
        <v>-11.643230876298627</v>
      </c>
      <c r="I23" s="148">
        <v>2.8265091176810531</v>
      </c>
      <c r="J23" s="1"/>
    </row>
    <row r="24" spans="1:45" x14ac:dyDescent="0.2">
      <c r="A24" s="425"/>
      <c r="B24" s="11" t="s">
        <v>212</v>
      </c>
      <c r="C24" s="451">
        <v>0</v>
      </c>
      <c r="D24" s="142" t="s">
        <v>142</v>
      </c>
      <c r="E24" s="454">
        <v>13389.95723</v>
      </c>
      <c r="F24" s="149" t="s">
        <v>142</v>
      </c>
      <c r="G24" s="454">
        <v>15443.431869999999</v>
      </c>
      <c r="H24" s="149" t="s">
        <v>142</v>
      </c>
      <c r="I24" s="492">
        <v>4.334026825483912</v>
      </c>
      <c r="J24" s="1"/>
    </row>
    <row r="25" spans="1:45" x14ac:dyDescent="0.2">
      <c r="A25" s="1"/>
      <c r="B25" s="11" t="s">
        <v>213</v>
      </c>
      <c r="C25" s="451">
        <v>10092.752769999999</v>
      </c>
      <c r="D25" s="142">
        <v>7.8547451557187271</v>
      </c>
      <c r="E25" s="454">
        <v>81868.703250000006</v>
      </c>
      <c r="F25" s="149">
        <v>-2.854693877552569</v>
      </c>
      <c r="G25" s="454">
        <v>128796.48677000002</v>
      </c>
      <c r="H25" s="149">
        <v>-2.854644280477014</v>
      </c>
      <c r="I25" s="492">
        <v>36.145296808905712</v>
      </c>
      <c r="J25" s="1"/>
    </row>
    <row r="26" spans="1:45" x14ac:dyDescent="0.2">
      <c r="A26" s="1"/>
      <c r="B26" s="426" t="s">
        <v>322</v>
      </c>
      <c r="C26" s="453">
        <v>9122.6955799999996</v>
      </c>
      <c r="D26" s="412">
        <v>2.9042885200000601</v>
      </c>
      <c r="E26" s="455">
        <v>71117.083320000005</v>
      </c>
      <c r="F26" s="573">
        <v>2.948747203076195</v>
      </c>
      <c r="G26" s="455">
        <v>107927.82400000001</v>
      </c>
      <c r="H26" s="573">
        <v>2.4903062345063112</v>
      </c>
      <c r="I26" s="636">
        <v>30.28873946993405</v>
      </c>
      <c r="J26" s="1"/>
    </row>
    <row r="27" spans="1:45" x14ac:dyDescent="0.2">
      <c r="A27" s="425"/>
      <c r="B27" s="426" t="s">
        <v>319</v>
      </c>
      <c r="C27" s="453">
        <v>970.05718999999999</v>
      </c>
      <c r="D27" s="412">
        <v>96.96462713697828</v>
      </c>
      <c r="E27" s="455">
        <v>10751.619929999999</v>
      </c>
      <c r="F27" s="573">
        <v>-29.23956782009553</v>
      </c>
      <c r="G27" s="455">
        <v>20868.662769999999</v>
      </c>
      <c r="H27" s="573">
        <v>-23.490222290738938</v>
      </c>
      <c r="I27" s="636">
        <v>5.8565573389716645</v>
      </c>
      <c r="J27" s="1"/>
    </row>
    <row r="28" spans="1:45" x14ac:dyDescent="0.2">
      <c r="A28" s="1"/>
      <c r="B28" s="11" t="s">
        <v>214</v>
      </c>
      <c r="C28" s="451">
        <v>0</v>
      </c>
      <c r="D28" s="142" t="s">
        <v>142</v>
      </c>
      <c r="E28" s="454">
        <v>979.07078999999999</v>
      </c>
      <c r="F28" s="149" t="s">
        <v>142</v>
      </c>
      <c r="G28" s="454">
        <v>979.07078999999999</v>
      </c>
      <c r="H28" s="149">
        <v>-11.220368256494545</v>
      </c>
      <c r="I28" s="492">
        <v>0.27476529204306488</v>
      </c>
      <c r="J28" s="1"/>
    </row>
    <row r="29" spans="1:45" x14ac:dyDescent="0.2">
      <c r="A29" s="1"/>
      <c r="B29" s="11" t="s">
        <v>660</v>
      </c>
      <c r="C29" s="451">
        <v>0</v>
      </c>
      <c r="D29" s="142">
        <v>-100</v>
      </c>
      <c r="E29" s="454">
        <v>1804.3413700000001</v>
      </c>
      <c r="F29" s="149">
        <v>61.369728475340935</v>
      </c>
      <c r="G29" s="454">
        <v>3481.3779100000002</v>
      </c>
      <c r="H29" s="149">
        <v>211.35405827155083</v>
      </c>
      <c r="I29" s="492">
        <v>0.97700986274284107</v>
      </c>
      <c r="J29" s="1"/>
    </row>
    <row r="30" spans="1:45" x14ac:dyDescent="0.2">
      <c r="A30" s="1"/>
      <c r="B30" s="11" t="s">
        <v>215</v>
      </c>
      <c r="C30" s="451">
        <v>0</v>
      </c>
      <c r="D30" s="142" t="s">
        <v>142</v>
      </c>
      <c r="E30" s="454">
        <v>0</v>
      </c>
      <c r="F30" s="149" t="s">
        <v>142</v>
      </c>
      <c r="G30" s="454">
        <v>0</v>
      </c>
      <c r="H30" s="149">
        <v>-100</v>
      </c>
      <c r="I30" s="492">
        <v>0</v>
      </c>
      <c r="J30" s="1"/>
    </row>
    <row r="31" spans="1:45" x14ac:dyDescent="0.2">
      <c r="A31" s="425"/>
      <c r="B31" s="11" t="s">
        <v>217</v>
      </c>
      <c r="C31" s="451">
        <v>1861.76865</v>
      </c>
      <c r="D31" s="142">
        <v>122.11986113087279</v>
      </c>
      <c r="E31" s="454">
        <v>19155.769519999998</v>
      </c>
      <c r="F31" s="149">
        <v>18.632692961863288</v>
      </c>
      <c r="G31" s="454">
        <v>27357.249809999998</v>
      </c>
      <c r="H31" s="149">
        <v>-10.102858396180824</v>
      </c>
      <c r="I31" s="492">
        <v>7.6775068874639096</v>
      </c>
      <c r="J31" s="1"/>
    </row>
    <row r="32" spans="1:45" x14ac:dyDescent="0.2">
      <c r="A32" s="160" t="s">
        <v>439</v>
      </c>
      <c r="B32" s="145"/>
      <c r="C32" s="452">
        <v>11954.521419999999</v>
      </c>
      <c r="D32" s="148">
        <v>11.646928531536604</v>
      </c>
      <c r="E32" s="452">
        <v>117197.84216000001</v>
      </c>
      <c r="F32" s="148">
        <v>15.420654774927248</v>
      </c>
      <c r="G32" s="452">
        <v>176057.61715000001</v>
      </c>
      <c r="H32" s="224">
        <v>6.0240474314210628</v>
      </c>
      <c r="I32" s="148">
        <v>49.408605676639439</v>
      </c>
      <c r="J32" s="1"/>
    </row>
    <row r="33" spans="1:10" x14ac:dyDescent="0.2">
      <c r="A33" s="425"/>
      <c r="B33" s="11" t="s">
        <v>668</v>
      </c>
      <c r="C33" s="451">
        <v>0</v>
      </c>
      <c r="D33" s="142" t="s">
        <v>142</v>
      </c>
      <c r="E33" s="454">
        <v>0</v>
      </c>
      <c r="F33" s="149" t="s">
        <v>142</v>
      </c>
      <c r="G33" s="454">
        <v>79.695959999999999</v>
      </c>
      <c r="H33" s="149" t="s">
        <v>142</v>
      </c>
      <c r="I33" s="744">
        <v>2.2365781869615801E-2</v>
      </c>
      <c r="J33" s="719"/>
    </row>
    <row r="34" spans="1:10" x14ac:dyDescent="0.2">
      <c r="A34" s="160" t="s">
        <v>455</v>
      </c>
      <c r="B34" s="145"/>
      <c r="C34" s="452">
        <v>0</v>
      </c>
      <c r="D34" s="148" t="s">
        <v>142</v>
      </c>
      <c r="E34" s="452">
        <v>0</v>
      </c>
      <c r="F34" s="148" t="s">
        <v>142</v>
      </c>
      <c r="G34" s="452">
        <v>79.695959999999999</v>
      </c>
      <c r="H34" s="224" t="s">
        <v>142</v>
      </c>
      <c r="I34" s="726">
        <v>2.2365781869615801E-2</v>
      </c>
      <c r="J34" s="1"/>
    </row>
    <row r="35" spans="1:10" x14ac:dyDescent="0.2">
      <c r="A35" s="657" t="s">
        <v>114</v>
      </c>
      <c r="B35" s="658"/>
      <c r="C35" s="658">
        <v>27720.06043999999</v>
      </c>
      <c r="D35" s="659">
        <v>3.520529198958243</v>
      </c>
      <c r="E35" s="150">
        <v>248085.45745999998</v>
      </c>
      <c r="F35" s="659">
        <v>7.4390286045531591</v>
      </c>
      <c r="G35" s="150">
        <v>356329.86347000004</v>
      </c>
      <c r="H35" s="659">
        <v>-0.23507447090278832</v>
      </c>
      <c r="I35" s="661">
        <v>100</v>
      </c>
      <c r="J35" s="166"/>
    </row>
    <row r="36" spans="1:10" x14ac:dyDescent="0.2">
      <c r="A36" s="670" t="s">
        <v>324</v>
      </c>
      <c r="B36" s="688"/>
      <c r="C36" s="181">
        <v>11371.113220000001</v>
      </c>
      <c r="D36" s="155">
        <v>-6.5437497087071934</v>
      </c>
      <c r="E36" s="514">
        <v>81610.365529999995</v>
      </c>
      <c r="F36" s="515">
        <v>-7.6031479302339315</v>
      </c>
      <c r="G36" s="514">
        <v>127543.10960999998</v>
      </c>
      <c r="H36" s="515">
        <v>-2.8925749172500557</v>
      </c>
      <c r="I36" s="515">
        <v>35.793550495028335</v>
      </c>
      <c r="J36" s="1"/>
    </row>
    <row r="37" spans="1:10" x14ac:dyDescent="0.2">
      <c r="A37" s="670" t="s">
        <v>325</v>
      </c>
      <c r="B37" s="688"/>
      <c r="C37" s="181">
        <v>16348.947219999998</v>
      </c>
      <c r="D37" s="155">
        <v>11.902106727169457</v>
      </c>
      <c r="E37" s="514">
        <v>166475.09193</v>
      </c>
      <c r="F37" s="515">
        <v>16.757259287745153</v>
      </c>
      <c r="G37" s="514">
        <v>228786.75386</v>
      </c>
      <c r="H37" s="515">
        <v>1.3105417621989657</v>
      </c>
      <c r="I37" s="515">
        <v>64.206449504971658</v>
      </c>
      <c r="J37" s="1"/>
    </row>
    <row r="38" spans="1:10" ht="14.25" customHeight="1" x14ac:dyDescent="0.2">
      <c r="A38" s="469" t="s">
        <v>442</v>
      </c>
      <c r="B38" s="153"/>
      <c r="C38" s="405">
        <v>12828.861349999999</v>
      </c>
      <c r="D38" s="406">
        <v>56.156305014189087</v>
      </c>
      <c r="E38" s="407">
        <v>89900.379499999995</v>
      </c>
      <c r="F38" s="408">
        <v>32.646035156181178</v>
      </c>
      <c r="G38" s="407">
        <v>113390.80645999998</v>
      </c>
      <c r="H38" s="408">
        <v>8.2596900891456002</v>
      </c>
      <c r="I38" s="408">
        <v>31.821864537476952</v>
      </c>
      <c r="J38" s="1"/>
    </row>
    <row r="39" spans="1:10" s="1" customFormat="1" ht="15" customHeight="1" x14ac:dyDescent="0.2">
      <c r="A39" s="469" t="s">
        <v>443</v>
      </c>
      <c r="B39" s="153"/>
      <c r="C39" s="405">
        <v>14891.199089999991</v>
      </c>
      <c r="D39" s="406">
        <v>-19.775710463565254</v>
      </c>
      <c r="E39" s="407">
        <v>158185.07795999997</v>
      </c>
      <c r="F39" s="408">
        <v>-3.0333515298054348</v>
      </c>
      <c r="G39" s="407">
        <v>242939.05701000005</v>
      </c>
      <c r="H39" s="408">
        <v>-3.7597708947791535</v>
      </c>
      <c r="I39" s="408">
        <v>68.178135462523045</v>
      </c>
    </row>
    <row r="40" spans="1:10" s="1" customFormat="1" ht="15" customHeight="1" x14ac:dyDescent="0.2">
      <c r="A40" s="670" t="s">
        <v>444</v>
      </c>
      <c r="B40" s="688"/>
      <c r="C40" s="181">
        <v>2032.9605900000004</v>
      </c>
      <c r="D40" s="155">
        <v>-52.407288249910081</v>
      </c>
      <c r="E40" s="514">
        <v>7671.8313999999991</v>
      </c>
      <c r="F40" s="515">
        <v>-57.101728887525425</v>
      </c>
      <c r="G40" s="514">
        <v>19483.672979999996</v>
      </c>
      <c r="H40" s="515">
        <v>-29.058469039579681</v>
      </c>
      <c r="I40" s="515">
        <v>5.4823795670039397</v>
      </c>
    </row>
    <row r="41" spans="1:10" s="1" customFormat="1" ht="15" customHeight="1" x14ac:dyDescent="0.2">
      <c r="I41" s="55" t="s">
        <v>220</v>
      </c>
    </row>
    <row r="42" spans="1:10" s="1" customFormat="1" x14ac:dyDescent="0.2">
      <c r="A42" s="830" t="s">
        <v>638</v>
      </c>
      <c r="B42" s="830"/>
      <c r="C42" s="830"/>
      <c r="D42" s="830"/>
      <c r="E42" s="830"/>
      <c r="F42" s="830"/>
      <c r="G42" s="830"/>
      <c r="H42" s="830"/>
      <c r="I42" s="830"/>
    </row>
    <row r="43" spans="1:10" s="1" customFormat="1" x14ac:dyDescent="0.2">
      <c r="A43" s="428" t="s">
        <v>468</v>
      </c>
      <c r="I43" s="653"/>
    </row>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sheetData>
  <mergeCells count="6">
    <mergeCell ref="A42:I42"/>
    <mergeCell ref="A3:A4"/>
    <mergeCell ref="B3:B4"/>
    <mergeCell ref="C3:D3"/>
    <mergeCell ref="E3:F3"/>
    <mergeCell ref="G3:I3"/>
  </mergeCells>
  <conditionalFormatting sqref="F35:F40">
    <cfRule type="cellIs" dxfId="70" priority="36" operator="between">
      <formula>0</formula>
      <formula>0.5</formula>
    </cfRule>
    <cfRule type="cellIs" dxfId="69" priority="37" operator="between">
      <formula>-0.49</formula>
      <formula>0.49</formula>
    </cfRule>
  </conditionalFormatting>
  <conditionalFormatting sqref="H36:H40">
    <cfRule type="cellIs" dxfId="68" priority="39" operator="between">
      <formula>-0.49</formula>
      <formula>0.49</formula>
    </cfRule>
  </conditionalFormatting>
  <conditionalFormatting sqref="I5">
    <cfRule type="cellIs" dxfId="67" priority="15" operator="between">
      <formula>-0.5</formula>
      <formula>0.5</formula>
    </cfRule>
    <cfRule type="cellIs" dxfId="66" priority="16" operator="between">
      <formula>0</formula>
      <formula>0.49</formula>
    </cfRule>
  </conditionalFormatting>
  <conditionalFormatting sqref="I18">
    <cfRule type="cellIs" dxfId="65" priority="5" operator="between">
      <formula>-0.5</formula>
      <formula>0.5</formula>
    </cfRule>
    <cfRule type="cellIs" dxfId="64" priority="6" operator="between">
      <formula>0</formula>
      <formula>0.49</formula>
    </cfRule>
  </conditionalFormatting>
  <conditionalFormatting sqref="I33:I34">
    <cfRule type="cellIs" dxfId="63" priority="3" operator="between">
      <formula>-0.5</formula>
      <formula>0.5</formula>
    </cfRule>
    <cfRule type="cellIs" dxfId="62" priority="4" operator="between">
      <formula>0</formula>
      <formula>0.49</formula>
    </cfRule>
  </conditionalFormatting>
  <conditionalFormatting sqref="I35 H36:I40">
    <cfRule type="cellIs" dxfId="61" priority="21" operator="between">
      <formula>0</formula>
      <formula>0.5</formula>
    </cfRule>
  </conditionalFormatting>
  <conditionalFormatting sqref="I35:I40">
    <cfRule type="cellIs" dxfId="60" priority="17" stopIfTrue="1" operator="equal">
      <formula>0</formula>
    </cfRule>
    <cfRule type="cellIs" dxfId="59" priority="22"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22" t="s">
        <v>18</v>
      </c>
      <c r="B1" s="822"/>
      <c r="C1" s="822"/>
      <c r="D1" s="822"/>
      <c r="E1" s="822"/>
      <c r="F1" s="822"/>
      <c r="G1" s="1"/>
      <c r="H1" s="1"/>
    </row>
    <row r="2" spans="1:9" x14ac:dyDescent="0.2">
      <c r="A2" s="823"/>
      <c r="B2" s="823"/>
      <c r="C2" s="823"/>
      <c r="D2" s="823"/>
      <c r="E2" s="823"/>
      <c r="F2" s="823"/>
      <c r="G2" s="10"/>
      <c r="H2" s="55" t="s">
        <v>463</v>
      </c>
    </row>
    <row r="3" spans="1:9" x14ac:dyDescent="0.2">
      <c r="A3" s="11"/>
      <c r="B3" s="784">
        <f>INDICE!A3</f>
        <v>45900</v>
      </c>
      <c r="C3" s="784">
        <v>41671</v>
      </c>
      <c r="D3" s="782" t="s">
        <v>115</v>
      </c>
      <c r="E3" s="782"/>
      <c r="F3" s="782" t="s">
        <v>116</v>
      </c>
      <c r="G3" s="782"/>
      <c r="H3" s="782"/>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11371.113219999999</v>
      </c>
      <c r="C5" s="227">
        <v>-6.5437497087072218</v>
      </c>
      <c r="D5" s="226">
        <v>81610.365529999995</v>
      </c>
      <c r="E5" s="227">
        <v>-7.6031479302339315</v>
      </c>
      <c r="F5" s="226">
        <v>127543.10960999998</v>
      </c>
      <c r="G5" s="227">
        <v>-2.8925749172500557</v>
      </c>
      <c r="H5" s="227">
        <v>35.793550495028335</v>
      </c>
    </row>
    <row r="6" spans="1:9" x14ac:dyDescent="0.2">
      <c r="A6" s="402" t="s">
        <v>327</v>
      </c>
      <c r="B6" s="708">
        <v>9122.6955799999978</v>
      </c>
      <c r="C6" s="468">
        <v>2.9042885200000392</v>
      </c>
      <c r="D6" s="429">
        <v>71117.083319999991</v>
      </c>
      <c r="E6" s="430">
        <v>2.9487472030761732</v>
      </c>
      <c r="F6" s="429">
        <v>107927.82400000001</v>
      </c>
      <c r="G6" s="430">
        <v>2.4903062345063112</v>
      </c>
      <c r="H6" s="710">
        <v>30.28873946993405</v>
      </c>
    </row>
    <row r="7" spans="1:9" x14ac:dyDescent="0.2">
      <c r="A7" s="402" t="s">
        <v>515</v>
      </c>
      <c r="B7" s="709">
        <v>701.91727000000003</v>
      </c>
      <c r="C7" s="500">
        <v>-43.09416852402601</v>
      </c>
      <c r="D7" s="431">
        <v>5063.1474000000007</v>
      </c>
      <c r="E7" s="500">
        <v>-40.583143125518639</v>
      </c>
      <c r="F7" s="431">
        <v>8844.9675800000005</v>
      </c>
      <c r="G7" s="438">
        <v>-19.200184348857924</v>
      </c>
      <c r="H7" s="728">
        <v>2.4822414528679189</v>
      </c>
    </row>
    <row r="8" spans="1:9" x14ac:dyDescent="0.2">
      <c r="A8" s="402" t="s">
        <v>516</v>
      </c>
      <c r="B8" s="709">
        <v>1546.5003700000004</v>
      </c>
      <c r="C8" s="468">
        <v>-25.239857695396285</v>
      </c>
      <c r="D8" s="429">
        <v>5430.1348100000005</v>
      </c>
      <c r="E8" s="468">
        <v>-49.366683382332951</v>
      </c>
      <c r="F8" s="429">
        <v>10770.31803</v>
      </c>
      <c r="G8" s="468">
        <v>-28.626687804736651</v>
      </c>
      <c r="H8" s="710">
        <v>3.0225695722263732</v>
      </c>
    </row>
    <row r="9" spans="1:9" x14ac:dyDescent="0.2">
      <c r="A9" s="409" t="s">
        <v>329</v>
      </c>
      <c r="B9" s="411">
        <v>16348.947219999998</v>
      </c>
      <c r="C9" s="227">
        <v>11.902106727169457</v>
      </c>
      <c r="D9" s="411">
        <v>166475.09192999997</v>
      </c>
      <c r="E9" s="227">
        <v>16.757259287745132</v>
      </c>
      <c r="F9" s="411">
        <v>228786.75385999997</v>
      </c>
      <c r="G9" s="227">
        <v>1.3105417621989524</v>
      </c>
      <c r="H9" s="227">
        <v>64.206449504971644</v>
      </c>
    </row>
    <row r="10" spans="1:9" x14ac:dyDescent="0.2">
      <c r="A10" s="402" t="s">
        <v>330</v>
      </c>
      <c r="B10" s="708">
        <v>1723.5194300000001</v>
      </c>
      <c r="C10" s="432">
        <v>99.216499068934922</v>
      </c>
      <c r="D10" s="429">
        <v>26817.829330000004</v>
      </c>
      <c r="E10" s="430">
        <v>72.700355618041414</v>
      </c>
      <c r="F10" s="429">
        <v>39104.517400000004</v>
      </c>
      <c r="G10" s="430">
        <v>22.002426296765663</v>
      </c>
      <c r="H10" s="710">
        <v>10.974246452204046</v>
      </c>
    </row>
    <row r="11" spans="1:9" x14ac:dyDescent="0.2">
      <c r="A11" s="402" t="s">
        <v>331</v>
      </c>
      <c r="B11" s="708">
        <v>4443.4810900000002</v>
      </c>
      <c r="C11" s="430">
        <v>40.780201079971697</v>
      </c>
      <c r="D11" s="429">
        <v>35771.295890000001</v>
      </c>
      <c r="E11" s="73">
        <v>-3.4953578151994638</v>
      </c>
      <c r="F11" s="429">
        <v>51034.606069999994</v>
      </c>
      <c r="G11" s="430">
        <v>-7.0647327262312904</v>
      </c>
      <c r="H11" s="710">
        <v>14.322292712998127</v>
      </c>
    </row>
    <row r="12" spans="1:9" x14ac:dyDescent="0.2">
      <c r="A12" s="402" t="s">
        <v>332</v>
      </c>
      <c r="B12" s="708">
        <v>2176.9062999999996</v>
      </c>
      <c r="C12" s="438">
        <v>-1.3701874514217771</v>
      </c>
      <c r="D12" s="429">
        <v>24435.818290000003</v>
      </c>
      <c r="E12" s="430">
        <v>10.222565507693778</v>
      </c>
      <c r="F12" s="429">
        <v>29338.549740000006</v>
      </c>
      <c r="G12" s="430">
        <v>-11.959982659016283</v>
      </c>
      <c r="H12" s="710">
        <v>8.2335366040601485</v>
      </c>
    </row>
    <row r="13" spans="1:9" x14ac:dyDescent="0.2">
      <c r="A13" s="402" t="s">
        <v>333</v>
      </c>
      <c r="B13" s="708">
        <v>2955.12662</v>
      </c>
      <c r="C13" s="430">
        <v>52.474251027360253</v>
      </c>
      <c r="D13" s="429">
        <v>32603.007379999999</v>
      </c>
      <c r="E13" s="430">
        <v>37.480854689458184</v>
      </c>
      <c r="F13" s="429">
        <v>42752.779179999998</v>
      </c>
      <c r="G13" s="430">
        <v>29.612394610308051</v>
      </c>
      <c r="H13" s="710">
        <v>11.998090410853095</v>
      </c>
    </row>
    <row r="14" spans="1:9" x14ac:dyDescent="0.2">
      <c r="A14" s="402" t="s">
        <v>334</v>
      </c>
      <c r="B14" s="708">
        <v>2079.1151100000002</v>
      </c>
      <c r="C14" s="430">
        <v>-6.7648019151198389</v>
      </c>
      <c r="D14" s="429">
        <v>17769.413120000001</v>
      </c>
      <c r="E14" s="430">
        <v>9.0085683914252694</v>
      </c>
      <c r="F14" s="429">
        <v>25178.467550000001</v>
      </c>
      <c r="G14" s="430">
        <v>-2.903141053441467</v>
      </c>
      <c r="H14" s="710">
        <v>7.0660559586019129</v>
      </c>
    </row>
    <row r="15" spans="1:9" x14ac:dyDescent="0.2">
      <c r="A15" s="402" t="s">
        <v>643</v>
      </c>
      <c r="B15" s="708">
        <v>1088.4462599999999</v>
      </c>
      <c r="C15" s="430">
        <v>-34.029715731616726</v>
      </c>
      <c r="D15" s="429">
        <v>8296.0044099999996</v>
      </c>
      <c r="E15" s="500">
        <v>-15.634590582517873</v>
      </c>
      <c r="F15" s="429">
        <v>11267.664319999998</v>
      </c>
      <c r="G15" s="500">
        <v>-20.787181836320187</v>
      </c>
      <c r="H15" s="710">
        <v>3.1621442587701156</v>
      </c>
    </row>
    <row r="16" spans="1:9" x14ac:dyDescent="0.2">
      <c r="A16" s="402" t="s">
        <v>335</v>
      </c>
      <c r="B16" s="708">
        <v>1882.35241</v>
      </c>
      <c r="C16" s="438">
        <v>-26.569123962402784</v>
      </c>
      <c r="D16" s="429">
        <v>20781.723509999996</v>
      </c>
      <c r="E16" s="430">
        <v>15.657610177602606</v>
      </c>
      <c r="F16" s="429">
        <v>30110.169599999994</v>
      </c>
      <c r="G16" s="430">
        <v>-7.0552165839743619</v>
      </c>
      <c r="H16" s="711">
        <v>8.4500831074842022</v>
      </c>
    </row>
    <row r="17" spans="1:8" x14ac:dyDescent="0.2">
      <c r="A17" s="409" t="s">
        <v>534</v>
      </c>
      <c r="B17" s="516">
        <v>0</v>
      </c>
      <c r="C17" s="656" t="s">
        <v>142</v>
      </c>
      <c r="D17" s="411">
        <v>0</v>
      </c>
      <c r="E17" s="646" t="s">
        <v>142</v>
      </c>
      <c r="F17" s="411">
        <v>0</v>
      </c>
      <c r="G17" s="413" t="s">
        <v>142</v>
      </c>
      <c r="H17" s="411">
        <v>0</v>
      </c>
    </row>
    <row r="18" spans="1:8" x14ac:dyDescent="0.2">
      <c r="A18" s="410" t="s">
        <v>114</v>
      </c>
      <c r="B18" s="61">
        <v>27720.060439999997</v>
      </c>
      <c r="C18" s="62">
        <v>3.5205291989582705</v>
      </c>
      <c r="D18" s="61">
        <v>248085.45745999998</v>
      </c>
      <c r="E18" s="62">
        <v>7.4390286045531457</v>
      </c>
      <c r="F18" s="61">
        <v>356329.86347000004</v>
      </c>
      <c r="G18" s="62">
        <v>-0.23507447090278832</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58" priority="7" operator="between">
      <formula>0.0001</formula>
      <formula>0.44999</formula>
    </cfRule>
  </conditionalFormatting>
  <conditionalFormatting sqref="C17">
    <cfRule type="cellIs" dxfId="57" priority="22" operator="between">
      <formula>0</formula>
      <formula>0.5</formula>
    </cfRule>
    <cfRule type="cellIs" dxfId="56" priority="23" operator="between">
      <formula>0</formula>
      <formula>0.49</formula>
    </cfRule>
  </conditionalFormatting>
  <conditionalFormatting sqref="E7">
    <cfRule type="cellIs" dxfId="55" priority="3" operator="between">
      <formula>0.0001</formula>
      <formula>0.44999</formula>
    </cfRule>
  </conditionalFormatting>
  <conditionalFormatting sqref="E11">
    <cfRule type="cellIs" dxfId="54" priority="16" operator="between">
      <formula>-0.5</formula>
      <formula>0.5</formula>
    </cfRule>
    <cfRule type="cellIs" dxfId="53" priority="17" operator="between">
      <formula>0</formula>
      <formula>0.49</formula>
    </cfRule>
  </conditionalFormatting>
  <conditionalFormatting sqref="E15">
    <cfRule type="cellIs" dxfId="52" priority="9" operator="between">
      <formula>0.0001</formula>
      <formula>0.44999</formula>
    </cfRule>
  </conditionalFormatting>
  <conditionalFormatting sqref="E17:E18">
    <cfRule type="cellIs" dxfId="51" priority="27" operator="between">
      <formula>0.00001</formula>
      <formula>0.049999</formula>
    </cfRule>
  </conditionalFormatting>
  <conditionalFormatting sqref="G5">
    <cfRule type="cellIs" dxfId="50" priority="1" operator="between">
      <formula>-0.05</formula>
      <formula>-0.000001</formula>
    </cfRule>
  </conditionalFormatting>
  <conditionalFormatting sqref="G15">
    <cfRule type="cellIs" dxfId="49" priority="8" operator="between">
      <formula>0.0001</formula>
      <formula>0.44999</formula>
    </cfRule>
  </conditionalFormatting>
  <conditionalFormatting sqref="G17:G18">
    <cfRule type="cellIs" dxfId="48" priority="26" operator="between">
      <formula>0.00001</formula>
      <formula>0.049999</formula>
    </cfRule>
  </conditionalFormatting>
  <conditionalFormatting sqref="H7">
    <cfRule type="cellIs" dxfId="47"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4">
        <f>INDICE!A3</f>
        <v>45900</v>
      </c>
      <c r="C3" s="782">
        <v>41671</v>
      </c>
      <c r="D3" s="782" t="s">
        <v>115</v>
      </c>
      <c r="E3" s="782"/>
      <c r="F3" s="782" t="s">
        <v>116</v>
      </c>
      <c r="G3" s="782"/>
      <c r="H3" s="1"/>
    </row>
    <row r="4" spans="1:8" x14ac:dyDescent="0.2">
      <c r="A4" s="66"/>
      <c r="B4" s="184" t="s">
        <v>339</v>
      </c>
      <c r="C4" s="185" t="s">
        <v>417</v>
      </c>
      <c r="D4" s="184" t="s">
        <v>339</v>
      </c>
      <c r="E4" s="185" t="s">
        <v>417</v>
      </c>
      <c r="F4" s="184" t="s">
        <v>339</v>
      </c>
      <c r="G4" s="186" t="s">
        <v>417</v>
      </c>
      <c r="H4" s="1"/>
    </row>
    <row r="5" spans="1:8" x14ac:dyDescent="0.2">
      <c r="A5" s="433" t="s">
        <v>464</v>
      </c>
      <c r="B5" s="434">
        <v>27.892433360062945</v>
      </c>
      <c r="C5" s="416">
        <v>-16.115354288761182</v>
      </c>
      <c r="D5" s="435">
        <v>33.469674073283677</v>
      </c>
      <c r="E5" s="416">
        <v>7.3130599290190199</v>
      </c>
      <c r="F5" s="435">
        <v>33.218225102442624</v>
      </c>
      <c r="G5" s="416">
        <v>1.2233663155547263</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2"/>
  <sheetViews>
    <sheetView topLeftCell="A4"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22" t="s">
        <v>336</v>
      </c>
      <c r="B1" s="822"/>
      <c r="C1" s="822"/>
      <c r="D1" s="822"/>
      <c r="E1" s="822"/>
      <c r="F1" s="822"/>
      <c r="G1" s="822"/>
      <c r="H1" s="1"/>
      <c r="I1" s="1"/>
    </row>
    <row r="2" spans="1:15" x14ac:dyDescent="0.2">
      <c r="A2" s="823"/>
      <c r="B2" s="823"/>
      <c r="C2" s="823"/>
      <c r="D2" s="823"/>
      <c r="E2" s="823"/>
      <c r="F2" s="823"/>
      <c r="G2" s="823"/>
      <c r="H2" s="10"/>
      <c r="I2" s="55" t="s">
        <v>463</v>
      </c>
    </row>
    <row r="3" spans="1:15" x14ac:dyDescent="0.2">
      <c r="A3" s="799" t="s">
        <v>447</v>
      </c>
      <c r="B3" s="799" t="s">
        <v>448</v>
      </c>
      <c r="C3" s="780">
        <f>INDICE!A3</f>
        <v>45900</v>
      </c>
      <c r="D3" s="781">
        <v>41671</v>
      </c>
      <c r="E3" s="781" t="s">
        <v>115</v>
      </c>
      <c r="F3" s="781"/>
      <c r="G3" s="781" t="s">
        <v>116</v>
      </c>
      <c r="H3" s="781"/>
      <c r="I3" s="781"/>
    </row>
    <row r="4" spans="1:15" x14ac:dyDescent="0.2">
      <c r="A4" s="800"/>
      <c r="B4" s="800"/>
      <c r="C4" s="82" t="s">
        <v>54</v>
      </c>
      <c r="D4" s="82" t="s">
        <v>417</v>
      </c>
      <c r="E4" s="82" t="s">
        <v>54</v>
      </c>
      <c r="F4" s="82" t="s">
        <v>417</v>
      </c>
      <c r="G4" s="82" t="s">
        <v>54</v>
      </c>
      <c r="H4" s="83" t="s">
        <v>417</v>
      </c>
      <c r="I4" s="83" t="s">
        <v>106</v>
      </c>
    </row>
    <row r="5" spans="1:15" x14ac:dyDescent="0.2">
      <c r="A5" s="11"/>
      <c r="B5" s="11" t="s">
        <v>266</v>
      </c>
      <c r="C5" s="751">
        <v>0</v>
      </c>
      <c r="D5" s="142" t="s">
        <v>142</v>
      </c>
      <c r="E5" s="752">
        <v>0</v>
      </c>
      <c r="F5" s="142">
        <v>-100</v>
      </c>
      <c r="G5" s="752">
        <v>0</v>
      </c>
      <c r="H5" s="142">
        <v>-100</v>
      </c>
      <c r="I5" s="753">
        <v>0</v>
      </c>
      <c r="K5" s="167"/>
      <c r="M5" s="167"/>
      <c r="O5" s="167"/>
    </row>
    <row r="6" spans="1:15" x14ac:dyDescent="0.2">
      <c r="A6" s="11"/>
      <c r="B6" s="11" t="s">
        <v>647</v>
      </c>
      <c r="C6" s="751">
        <v>1.86327</v>
      </c>
      <c r="D6" s="142">
        <v>58.488495725768708</v>
      </c>
      <c r="E6" s="752">
        <v>32.641610000000007</v>
      </c>
      <c r="F6" s="142">
        <v>8.1975130384168384</v>
      </c>
      <c r="G6" s="752">
        <v>51.429790000000004</v>
      </c>
      <c r="H6" s="142">
        <v>8.5082595735774618</v>
      </c>
      <c r="I6" s="753">
        <v>0.1322350701814789</v>
      </c>
    </row>
    <row r="7" spans="1:15" x14ac:dyDescent="0.2">
      <c r="A7" s="11"/>
      <c r="B7" s="11" t="s">
        <v>233</v>
      </c>
      <c r="C7" s="751">
        <v>0</v>
      </c>
      <c r="D7" s="142" t="s">
        <v>142</v>
      </c>
      <c r="E7" s="752">
        <v>11.612410000000001</v>
      </c>
      <c r="F7" s="142" t="s">
        <v>142</v>
      </c>
      <c r="G7" s="752">
        <v>11.612410000000001</v>
      </c>
      <c r="H7" s="142">
        <v>-35.377758535488667</v>
      </c>
      <c r="I7" s="740">
        <v>2.9857556317576001E-2</v>
      </c>
    </row>
    <row r="8" spans="1:15" x14ac:dyDescent="0.2">
      <c r="A8" s="11"/>
      <c r="B8" s="11" t="s">
        <v>270</v>
      </c>
      <c r="C8" s="751">
        <v>0</v>
      </c>
      <c r="D8" s="142" t="s">
        <v>142</v>
      </c>
      <c r="E8" s="752">
        <v>0</v>
      </c>
      <c r="F8" s="142">
        <v>-100</v>
      </c>
      <c r="G8" s="752">
        <v>0</v>
      </c>
      <c r="H8" s="142">
        <v>-100</v>
      </c>
      <c r="I8" s="753">
        <v>0</v>
      </c>
    </row>
    <row r="9" spans="1:15" x14ac:dyDescent="0.2">
      <c r="A9" s="11"/>
      <c r="B9" s="11" t="s">
        <v>234</v>
      </c>
      <c r="C9" s="751">
        <v>89.594889999999992</v>
      </c>
      <c r="D9" s="142">
        <v>-85.848423325725207</v>
      </c>
      <c r="E9" s="752">
        <v>11149.238580000001</v>
      </c>
      <c r="F9" s="142">
        <v>43.584627691733203</v>
      </c>
      <c r="G9" s="752">
        <v>12746.108220000002</v>
      </c>
      <c r="H9" s="142">
        <v>-27.012265868241148</v>
      </c>
      <c r="I9" s="753">
        <v>32.77249459918901</v>
      </c>
    </row>
    <row r="10" spans="1:15" x14ac:dyDescent="0.2">
      <c r="A10" s="11"/>
      <c r="B10" s="764" t="s">
        <v>322</v>
      </c>
      <c r="C10" s="751">
        <v>79.513859999999994</v>
      </c>
      <c r="D10" s="142">
        <v>-87.073502162551264</v>
      </c>
      <c r="E10" s="752">
        <v>10830.202939999997</v>
      </c>
      <c r="F10" s="142">
        <v>46.240757591895317</v>
      </c>
      <c r="G10" s="752">
        <v>12132.923239999998</v>
      </c>
      <c r="H10" s="142">
        <v>-27.135504252744632</v>
      </c>
      <c r="I10" s="754">
        <v>31.19588775586865</v>
      </c>
    </row>
    <row r="11" spans="1:15" x14ac:dyDescent="0.2">
      <c r="A11" s="11"/>
      <c r="B11" s="764" t="s">
        <v>319</v>
      </c>
      <c r="C11" s="755">
        <v>10.08103</v>
      </c>
      <c r="D11" s="412">
        <v>-43.950372236029331</v>
      </c>
      <c r="E11" s="756">
        <v>319.03564</v>
      </c>
      <c r="F11" s="412">
        <v>-11.179134539864785</v>
      </c>
      <c r="G11" s="756">
        <v>613.18498</v>
      </c>
      <c r="H11" s="412">
        <v>-24.485082667584209</v>
      </c>
      <c r="I11" s="757">
        <v>1.5766068433203544</v>
      </c>
    </row>
    <row r="12" spans="1:15" x14ac:dyDescent="0.2">
      <c r="A12" s="11"/>
      <c r="B12" s="237" t="s">
        <v>581</v>
      </c>
      <c r="C12" s="755">
        <v>0</v>
      </c>
      <c r="D12" s="412" t="s">
        <v>142</v>
      </c>
      <c r="E12" s="756">
        <v>151.63631000000001</v>
      </c>
      <c r="F12" s="412">
        <v>-69.682839677819359</v>
      </c>
      <c r="G12" s="756">
        <v>200.49539000000001</v>
      </c>
      <c r="H12" s="412">
        <v>-73.221237214499595</v>
      </c>
      <c r="I12" s="757">
        <v>0.51550904578286205</v>
      </c>
    </row>
    <row r="13" spans="1:15" x14ac:dyDescent="0.2">
      <c r="A13" s="11"/>
      <c r="B13" s="11" t="s">
        <v>235</v>
      </c>
      <c r="C13" s="751">
        <v>0</v>
      </c>
      <c r="D13" s="142" t="s">
        <v>142</v>
      </c>
      <c r="E13" s="752">
        <v>0</v>
      </c>
      <c r="F13" s="142">
        <v>-100</v>
      </c>
      <c r="G13" s="752">
        <v>0</v>
      </c>
      <c r="H13" s="142">
        <v>-100</v>
      </c>
      <c r="I13" s="753">
        <v>0</v>
      </c>
    </row>
    <row r="14" spans="1:15" x14ac:dyDescent="0.2">
      <c r="A14" s="11"/>
      <c r="B14" s="11" t="s">
        <v>276</v>
      </c>
      <c r="C14" s="751">
        <v>0</v>
      </c>
      <c r="D14" s="142" t="s">
        <v>142</v>
      </c>
      <c r="E14" s="752">
        <v>0</v>
      </c>
      <c r="F14" s="142" t="s">
        <v>142</v>
      </c>
      <c r="G14" s="752">
        <v>0</v>
      </c>
      <c r="H14" s="142">
        <v>-100</v>
      </c>
      <c r="I14" s="753">
        <v>0</v>
      </c>
    </row>
    <row r="15" spans="1:15" x14ac:dyDescent="0.2">
      <c r="A15" s="11"/>
      <c r="B15" s="11" t="s">
        <v>206</v>
      </c>
      <c r="C15" s="751">
        <v>164.79070999999999</v>
      </c>
      <c r="D15" s="142">
        <v>27145.789726038718</v>
      </c>
      <c r="E15" s="752">
        <v>2106.4235700000004</v>
      </c>
      <c r="F15" s="142">
        <v>61.486873442886939</v>
      </c>
      <c r="G15" s="752">
        <v>2632.9389800000004</v>
      </c>
      <c r="H15" s="142">
        <v>47.677361270043058</v>
      </c>
      <c r="I15" s="753">
        <v>6.7697509712532646</v>
      </c>
    </row>
    <row r="16" spans="1:15" x14ac:dyDescent="0.2">
      <c r="A16" s="11"/>
      <c r="B16" s="11" t="s">
        <v>207</v>
      </c>
      <c r="C16" s="751">
        <v>0</v>
      </c>
      <c r="D16" s="142" t="s">
        <v>142</v>
      </c>
      <c r="E16" s="752">
        <v>0</v>
      </c>
      <c r="F16" s="142">
        <v>-100</v>
      </c>
      <c r="G16" s="752">
        <v>0</v>
      </c>
      <c r="H16" s="142">
        <v>-100</v>
      </c>
      <c r="I16" s="753">
        <v>0</v>
      </c>
    </row>
    <row r="17" spans="1:10" x14ac:dyDescent="0.2">
      <c r="A17" s="11"/>
      <c r="B17" s="11" t="s">
        <v>540</v>
      </c>
      <c r="C17" s="751">
        <v>28.32685</v>
      </c>
      <c r="D17" s="142" t="s">
        <v>142</v>
      </c>
      <c r="E17" s="752">
        <v>40.545850000000002</v>
      </c>
      <c r="F17" s="142">
        <v>-10.226681456978568</v>
      </c>
      <c r="G17" s="752">
        <v>40.545850000000002</v>
      </c>
      <c r="H17" s="142">
        <v>-96.099382889035951</v>
      </c>
      <c r="I17" s="740">
        <v>0.10425053884757678</v>
      </c>
    </row>
    <row r="18" spans="1:10" x14ac:dyDescent="0.2">
      <c r="A18" s="11"/>
      <c r="B18" s="11" t="s">
        <v>646</v>
      </c>
      <c r="C18" s="751">
        <v>310.08370999999994</v>
      </c>
      <c r="D18" s="412">
        <v>68.810200656788339</v>
      </c>
      <c r="E18" s="752">
        <v>3470.9604999999992</v>
      </c>
      <c r="F18" s="412">
        <v>18.193868979627908</v>
      </c>
      <c r="G18" s="752">
        <v>4589.8109599999989</v>
      </c>
      <c r="H18" s="412">
        <v>-6.9109568170699385</v>
      </c>
      <c r="I18" s="753">
        <v>11.8012143237474</v>
      </c>
    </row>
    <row r="19" spans="1:10" x14ac:dyDescent="0.2">
      <c r="A19" s="11"/>
      <c r="B19" s="11" t="s">
        <v>208</v>
      </c>
      <c r="C19" s="751">
        <v>135.78403999999998</v>
      </c>
      <c r="D19" s="142" t="s">
        <v>142</v>
      </c>
      <c r="E19" s="752">
        <v>437.57806999999997</v>
      </c>
      <c r="F19" s="142" t="s">
        <v>142</v>
      </c>
      <c r="G19" s="752">
        <v>460.15853999999996</v>
      </c>
      <c r="H19" s="142">
        <v>-8.8149849858133287</v>
      </c>
      <c r="I19" s="754">
        <v>1.1831488487801884</v>
      </c>
    </row>
    <row r="20" spans="1:10" x14ac:dyDescent="0.2">
      <c r="A20" s="11"/>
      <c r="B20" s="11" t="s">
        <v>237</v>
      </c>
      <c r="C20" s="751">
        <v>0</v>
      </c>
      <c r="D20" s="142" t="s">
        <v>142</v>
      </c>
      <c r="E20" s="752">
        <v>99.645049999999998</v>
      </c>
      <c r="F20" s="142">
        <v>43.631945504500372</v>
      </c>
      <c r="G20" s="752">
        <v>198.18216999999999</v>
      </c>
      <c r="H20" s="142">
        <v>36.703501986966167</v>
      </c>
      <c r="I20" s="753">
        <v>0.5095613487565821</v>
      </c>
    </row>
    <row r="21" spans="1:10" x14ac:dyDescent="0.2">
      <c r="A21" s="11"/>
      <c r="B21" s="11" t="s">
        <v>651</v>
      </c>
      <c r="C21" s="751">
        <v>0</v>
      </c>
      <c r="D21" s="142">
        <v>-100</v>
      </c>
      <c r="E21" s="752">
        <v>0.85985000000000011</v>
      </c>
      <c r="F21" s="142">
        <v>-24.816599193823372</v>
      </c>
      <c r="G21" s="752">
        <v>1.72618</v>
      </c>
      <c r="H21" s="142">
        <v>-14.623313417481098</v>
      </c>
      <c r="I21" s="740">
        <v>4.4383135425181634E-3</v>
      </c>
    </row>
    <row r="22" spans="1:10" x14ac:dyDescent="0.2">
      <c r="A22" s="11"/>
      <c r="B22" s="11" t="s">
        <v>238</v>
      </c>
      <c r="C22" s="751">
        <v>0</v>
      </c>
      <c r="D22" s="142" t="s">
        <v>142</v>
      </c>
      <c r="E22" s="752">
        <v>0</v>
      </c>
      <c r="F22" s="142" t="s">
        <v>142</v>
      </c>
      <c r="G22" s="752">
        <v>1054.77682</v>
      </c>
      <c r="H22" s="142" t="s">
        <v>142</v>
      </c>
      <c r="I22" s="754">
        <v>2.7120174283911549</v>
      </c>
    </row>
    <row r="23" spans="1:10" x14ac:dyDescent="0.2">
      <c r="A23" s="160" t="s">
        <v>438</v>
      </c>
      <c r="B23" s="702"/>
      <c r="C23" s="758">
        <v>730.44346999999993</v>
      </c>
      <c r="D23" s="147">
        <v>-10.800754445891583</v>
      </c>
      <c r="E23" s="758">
        <v>17501.141800000005</v>
      </c>
      <c r="F23" s="147">
        <v>33.077752310140475</v>
      </c>
      <c r="G23" s="758">
        <v>21987.785310000003</v>
      </c>
      <c r="H23" s="147">
        <v>-19.210340051639555</v>
      </c>
      <c r="I23" s="759">
        <v>56.534478044789616</v>
      </c>
    </row>
    <row r="24" spans="1:10" x14ac:dyDescent="0.2">
      <c r="A24" s="11"/>
      <c r="B24" s="11" t="s">
        <v>660</v>
      </c>
      <c r="C24" s="751">
        <v>0</v>
      </c>
      <c r="D24" s="142" t="s">
        <v>142</v>
      </c>
      <c r="E24" s="752">
        <v>0</v>
      </c>
      <c r="F24" s="142">
        <v>-100</v>
      </c>
      <c r="G24" s="752">
        <v>0</v>
      </c>
      <c r="H24" s="142">
        <v>-100</v>
      </c>
      <c r="I24" s="753">
        <v>0</v>
      </c>
    </row>
    <row r="25" spans="1:10" x14ac:dyDescent="0.2">
      <c r="A25" s="11"/>
      <c r="B25" s="11" t="s">
        <v>215</v>
      </c>
      <c r="C25" s="751">
        <v>1086.8510900000001</v>
      </c>
      <c r="D25" s="142">
        <v>724.58448942084624</v>
      </c>
      <c r="E25" s="752">
        <v>1086.8510900000001</v>
      </c>
      <c r="F25" s="142">
        <v>-53.405377745827096</v>
      </c>
      <c r="G25" s="752">
        <v>1086.8510900000001</v>
      </c>
      <c r="H25" s="142">
        <v>-53.405377745827096</v>
      </c>
      <c r="I25" s="753">
        <v>2.7944860393745889</v>
      </c>
    </row>
    <row r="26" spans="1:10" ht="14.25" customHeight="1" x14ac:dyDescent="0.2">
      <c r="A26" s="11"/>
      <c r="B26" s="11" t="s">
        <v>241</v>
      </c>
      <c r="C26" s="751">
        <v>992</v>
      </c>
      <c r="D26" s="142">
        <v>0</v>
      </c>
      <c r="E26" s="752">
        <v>6731</v>
      </c>
      <c r="F26" s="142">
        <v>7.011128775834659</v>
      </c>
      <c r="G26" s="752">
        <v>10144</v>
      </c>
      <c r="H26" s="142">
        <v>8.0738425310908433</v>
      </c>
      <c r="I26" s="753">
        <v>26.082014955163569</v>
      </c>
    </row>
    <row r="27" spans="1:10" x14ac:dyDescent="0.2">
      <c r="A27" s="11"/>
      <c r="B27" s="237" t="s">
        <v>322</v>
      </c>
      <c r="C27" s="755">
        <v>992</v>
      </c>
      <c r="D27" s="412" t="s">
        <v>142</v>
      </c>
      <c r="E27" s="756">
        <v>6731</v>
      </c>
      <c r="F27" s="412">
        <v>7.011128775834659</v>
      </c>
      <c r="G27" s="756">
        <v>10144</v>
      </c>
      <c r="H27" s="412">
        <v>8.0873734683004788</v>
      </c>
      <c r="I27" s="757">
        <v>26.082014955163569</v>
      </c>
    </row>
    <row r="28" spans="1:10" x14ac:dyDescent="0.2">
      <c r="A28" s="11"/>
      <c r="B28" s="237" t="s">
        <v>319</v>
      </c>
      <c r="C28" s="755">
        <v>0</v>
      </c>
      <c r="D28" s="412" t="s">
        <v>142</v>
      </c>
      <c r="E28" s="756">
        <v>0</v>
      </c>
      <c r="F28" s="412" t="s">
        <v>142</v>
      </c>
      <c r="G28" s="756">
        <v>0</v>
      </c>
      <c r="H28" s="412">
        <v>-100</v>
      </c>
      <c r="I28" s="757">
        <v>0</v>
      </c>
    </row>
    <row r="29" spans="1:10" ht="14.25" customHeight="1" x14ac:dyDescent="0.2">
      <c r="A29" s="11"/>
      <c r="B29" s="11" t="s">
        <v>217</v>
      </c>
      <c r="C29" s="751">
        <v>0</v>
      </c>
      <c r="D29" s="142" t="s">
        <v>142</v>
      </c>
      <c r="E29" s="752">
        <v>28.446060000000003</v>
      </c>
      <c r="F29" s="142" t="s">
        <v>142</v>
      </c>
      <c r="G29" s="752">
        <v>28.446060000000003</v>
      </c>
      <c r="H29" s="142" t="s">
        <v>142</v>
      </c>
      <c r="I29" s="753">
        <v>7.3139842501526053E-2</v>
      </c>
    </row>
    <row r="30" spans="1:10" ht="14.25" customHeight="1" x14ac:dyDescent="0.2">
      <c r="A30" s="160" t="s">
        <v>439</v>
      </c>
      <c r="B30" s="702"/>
      <c r="C30" s="758">
        <v>2078.8510900000001</v>
      </c>
      <c r="D30" s="147">
        <v>84.983107091864312</v>
      </c>
      <c r="E30" s="758">
        <v>7846.2971499999994</v>
      </c>
      <c r="F30" s="147">
        <v>-10.411107685754098</v>
      </c>
      <c r="G30" s="758">
        <v>11259.29715</v>
      </c>
      <c r="H30" s="147">
        <v>-5.0192101697080123</v>
      </c>
      <c r="I30" s="759">
        <v>28.949640837039688</v>
      </c>
    </row>
    <row r="31" spans="1:10" ht="14.25" customHeight="1" x14ac:dyDescent="0.2">
      <c r="A31" s="11"/>
      <c r="B31" s="11" t="s">
        <v>231</v>
      </c>
      <c r="C31" s="751">
        <v>0</v>
      </c>
      <c r="D31" s="142" t="s">
        <v>142</v>
      </c>
      <c r="E31" s="752">
        <v>28.916</v>
      </c>
      <c r="F31" s="142">
        <v>-27.161838203862722</v>
      </c>
      <c r="G31" s="752">
        <v>97.994389999999996</v>
      </c>
      <c r="H31" s="142">
        <v>20.279587495951073</v>
      </c>
      <c r="I31" s="753">
        <v>0.2519608779083331</v>
      </c>
      <c r="J31" s="428"/>
    </row>
    <row r="32" spans="1:10" ht="14.25" customHeight="1" x14ac:dyDescent="0.2">
      <c r="A32" s="160" t="s">
        <v>300</v>
      </c>
      <c r="B32" s="702"/>
      <c r="C32" s="758">
        <v>0</v>
      </c>
      <c r="D32" s="147" t="s">
        <v>142</v>
      </c>
      <c r="E32" s="758">
        <v>28.916</v>
      </c>
      <c r="F32" s="147">
        <v>-27.161838203862722</v>
      </c>
      <c r="G32" s="758">
        <v>97.994389999999996</v>
      </c>
      <c r="H32" s="147">
        <v>20.279587495951073</v>
      </c>
      <c r="I32" s="759">
        <v>0.2519608779083331</v>
      </c>
      <c r="J32" s="428"/>
    </row>
    <row r="33" spans="1:9" ht="14.25" customHeight="1" x14ac:dyDescent="0.2">
      <c r="A33" s="11"/>
      <c r="B33" s="11" t="s">
        <v>561</v>
      </c>
      <c r="C33" s="751">
        <v>78.772209999999987</v>
      </c>
      <c r="D33" s="142" t="s">
        <v>142</v>
      </c>
      <c r="E33" s="752">
        <v>78.772209999999987</v>
      </c>
      <c r="F33" s="142">
        <v>-88.358246189509046</v>
      </c>
      <c r="G33" s="752">
        <v>78.772209999999987</v>
      </c>
      <c r="H33" s="142">
        <v>-88.358246189509046</v>
      </c>
      <c r="I33" s="753">
        <v>0.20253725939188535</v>
      </c>
    </row>
    <row r="34" spans="1:9" ht="14.25" customHeight="1" x14ac:dyDescent="0.2">
      <c r="A34" s="11"/>
      <c r="B34" s="11" t="s">
        <v>202</v>
      </c>
      <c r="C34" s="751">
        <v>0</v>
      </c>
      <c r="D34" s="142" t="s">
        <v>142</v>
      </c>
      <c r="E34" s="752">
        <v>0</v>
      </c>
      <c r="F34" s="142">
        <v>-100</v>
      </c>
      <c r="G34" s="752">
        <v>0</v>
      </c>
      <c r="H34" s="142">
        <v>-100</v>
      </c>
      <c r="I34" s="753">
        <v>0</v>
      </c>
    </row>
    <row r="35" spans="1:9" s="1" customFormat="1" ht="14.25" customHeight="1" x14ac:dyDescent="0.2">
      <c r="A35" s="11"/>
      <c r="B35" s="11" t="s">
        <v>203</v>
      </c>
      <c r="C35" s="751">
        <v>0</v>
      </c>
      <c r="D35" s="142" t="s">
        <v>142</v>
      </c>
      <c r="E35" s="756">
        <v>0</v>
      </c>
      <c r="F35" s="142">
        <v>-100</v>
      </c>
      <c r="G35" s="756">
        <v>0</v>
      </c>
      <c r="H35" s="142">
        <v>-100</v>
      </c>
      <c r="I35" s="753">
        <v>0</v>
      </c>
    </row>
    <row r="36" spans="1:9" s="1" customFormat="1" x14ac:dyDescent="0.2">
      <c r="A36" s="11"/>
      <c r="B36" s="11" t="s">
        <v>648</v>
      </c>
      <c r="C36" s="751">
        <v>0</v>
      </c>
      <c r="D36" s="142" t="s">
        <v>142</v>
      </c>
      <c r="E36" s="756">
        <v>0</v>
      </c>
      <c r="F36" s="142">
        <v>-100</v>
      </c>
      <c r="G36" s="756">
        <v>0</v>
      </c>
      <c r="H36" s="142">
        <v>-100</v>
      </c>
      <c r="I36" s="753">
        <v>0</v>
      </c>
    </row>
    <row r="37" spans="1:9" s="1" customFormat="1" x14ac:dyDescent="0.2">
      <c r="A37" s="160" t="s">
        <v>649</v>
      </c>
      <c r="B37" s="702"/>
      <c r="C37" s="758">
        <v>78.772209999999987</v>
      </c>
      <c r="D37" s="147" t="s">
        <v>142</v>
      </c>
      <c r="E37" s="758">
        <v>78.772209999999987</v>
      </c>
      <c r="F37" s="147">
        <v>-95.897521023325893</v>
      </c>
      <c r="G37" s="758">
        <v>78.772209999999987</v>
      </c>
      <c r="H37" s="147">
        <v>-98.471459819702517</v>
      </c>
      <c r="I37" s="759">
        <v>0.20253725939188535</v>
      </c>
    </row>
    <row r="38" spans="1:9" s="1" customFormat="1" x14ac:dyDescent="0.2">
      <c r="A38" s="11"/>
      <c r="B38" s="11" t="s">
        <v>533</v>
      </c>
      <c r="C38" s="751">
        <v>0</v>
      </c>
      <c r="D38" s="142" t="s">
        <v>142</v>
      </c>
      <c r="E38" s="756">
        <v>0</v>
      </c>
      <c r="F38" s="142">
        <v>-100</v>
      </c>
      <c r="G38" s="756">
        <v>0</v>
      </c>
      <c r="H38" s="142">
        <v>-100</v>
      </c>
      <c r="I38" s="753">
        <v>0</v>
      </c>
    </row>
    <row r="39" spans="1:9" s="1" customFormat="1" x14ac:dyDescent="0.2">
      <c r="A39" s="11"/>
      <c r="B39" s="11" t="s">
        <v>630</v>
      </c>
      <c r="C39" s="751">
        <v>0</v>
      </c>
      <c r="D39" s="142" t="s">
        <v>142</v>
      </c>
      <c r="E39" s="756">
        <v>0</v>
      </c>
      <c r="F39" s="142" t="s">
        <v>142</v>
      </c>
      <c r="G39" s="756">
        <v>0</v>
      </c>
      <c r="H39" s="142">
        <v>-100</v>
      </c>
      <c r="I39" s="753">
        <v>0</v>
      </c>
    </row>
    <row r="40" spans="1:9" s="1" customFormat="1" x14ac:dyDescent="0.2">
      <c r="A40" s="11"/>
      <c r="B40" s="11" t="s">
        <v>677</v>
      </c>
      <c r="C40" s="751">
        <v>0</v>
      </c>
      <c r="D40" s="142" t="s">
        <v>142</v>
      </c>
      <c r="E40" s="752">
        <v>55.389139999999998</v>
      </c>
      <c r="F40" s="142" t="s">
        <v>142</v>
      </c>
      <c r="G40" s="752">
        <v>55.389139999999998</v>
      </c>
      <c r="H40" s="142" t="s">
        <v>142</v>
      </c>
      <c r="I40" s="753">
        <v>0.14241525806719724</v>
      </c>
    </row>
    <row r="41" spans="1:9" s="1" customFormat="1" ht="14.25" customHeight="1" x14ac:dyDescent="0.2">
      <c r="A41" s="160" t="s">
        <v>455</v>
      </c>
      <c r="B41" s="702"/>
      <c r="C41" s="758">
        <v>0</v>
      </c>
      <c r="D41" s="147" t="s">
        <v>142</v>
      </c>
      <c r="E41" s="758">
        <v>55.389139999999998</v>
      </c>
      <c r="F41" s="147">
        <v>-93.862052049033196</v>
      </c>
      <c r="G41" s="758">
        <v>55.389139999999998</v>
      </c>
      <c r="H41" s="147">
        <v>-97.02461336697219</v>
      </c>
      <c r="I41" s="759">
        <v>0.14241525806719724</v>
      </c>
    </row>
    <row r="42" spans="1:9" s="1" customFormat="1" ht="14.25" customHeight="1" x14ac:dyDescent="0.2">
      <c r="A42" s="702" t="s">
        <v>650</v>
      </c>
      <c r="B42" s="745"/>
      <c r="C42" s="147">
        <v>435.86168999999995</v>
      </c>
      <c r="D42" s="758">
        <v>0.8957524710346908</v>
      </c>
      <c r="E42" s="147">
        <v>3967.35437</v>
      </c>
      <c r="F42" s="758">
        <v>80.437277402209631</v>
      </c>
      <c r="G42" s="147">
        <v>5413.4624499999991</v>
      </c>
      <c r="H42" s="759">
        <v>84.827736981385286</v>
      </c>
      <c r="I42" s="760">
        <v>13.918967722803272</v>
      </c>
    </row>
    <row r="43" spans="1:9" s="1" customFormat="1" x14ac:dyDescent="0.2">
      <c r="A43" s="746" t="s">
        <v>114</v>
      </c>
      <c r="B43" s="658"/>
      <c r="C43" s="761">
        <v>3323.9284600000001</v>
      </c>
      <c r="D43" s="665">
        <v>39.973284740390469</v>
      </c>
      <c r="E43" s="761">
        <v>29477.870669999997</v>
      </c>
      <c r="F43" s="665">
        <v>9.2981766104304064</v>
      </c>
      <c r="G43" s="761">
        <v>38892.700650000006</v>
      </c>
      <c r="H43" s="665">
        <v>-20.781985314023132</v>
      </c>
      <c r="I43" s="761">
        <v>100</v>
      </c>
    </row>
    <row r="44" spans="1:9" s="1" customFormat="1" x14ac:dyDescent="0.2">
      <c r="A44" s="747"/>
      <c r="B44" s="748" t="s">
        <v>322</v>
      </c>
      <c r="C44" s="762">
        <v>1381.5975699999999</v>
      </c>
      <c r="D44" s="155">
        <v>-22.8507225249712</v>
      </c>
      <c r="E44" s="762">
        <v>21032.16344</v>
      </c>
      <c r="F44" s="155">
        <v>26.452951900163036</v>
      </c>
      <c r="G44" s="762">
        <v>26866.734199999999</v>
      </c>
      <c r="H44" s="155">
        <v>-13.240510167600597</v>
      </c>
      <c r="I44" s="762">
        <v>69.079117034779628</v>
      </c>
    </row>
    <row r="45" spans="1:9" s="1" customFormat="1" ht="14.25" customHeight="1" x14ac:dyDescent="0.2">
      <c r="A45" s="748"/>
      <c r="B45" s="748" t="s">
        <v>319</v>
      </c>
      <c r="C45" s="762">
        <v>1942.3308900000002</v>
      </c>
      <c r="D45" s="155">
        <v>232.66097538798371</v>
      </c>
      <c r="E45" s="762">
        <v>8445.70723</v>
      </c>
      <c r="F45" s="155">
        <v>-18.302168686552886</v>
      </c>
      <c r="G45" s="762">
        <v>12025.96645</v>
      </c>
      <c r="H45" s="155">
        <v>-33.663992445462718</v>
      </c>
      <c r="I45" s="762">
        <v>30.920882965220358</v>
      </c>
    </row>
    <row r="46" spans="1:9" s="1" customFormat="1" ht="14.25" customHeight="1" x14ac:dyDescent="0.2">
      <c r="A46" s="749"/>
      <c r="B46" s="749" t="s">
        <v>442</v>
      </c>
      <c r="C46" s="763">
        <v>728.58019999999999</v>
      </c>
      <c r="D46" s="406">
        <v>-10.900373503408755</v>
      </c>
      <c r="E46" s="763">
        <v>17497.416190000004</v>
      </c>
      <c r="F46" s="406">
        <v>36.040447171146347</v>
      </c>
      <c r="G46" s="763">
        <v>22034.349910000004</v>
      </c>
      <c r="H46" s="406">
        <v>-20.995158644499792</v>
      </c>
      <c r="I46" s="763">
        <v>56.654203852516481</v>
      </c>
    </row>
    <row r="47" spans="1:9" s="1" customFormat="1" x14ac:dyDescent="0.2">
      <c r="A47" s="749"/>
      <c r="B47" s="749" t="s">
        <v>443</v>
      </c>
      <c r="C47" s="763">
        <v>2595.3482599999998</v>
      </c>
      <c r="D47" s="406">
        <v>66.691852920030428</v>
      </c>
      <c r="E47" s="763">
        <v>11980.454479999993</v>
      </c>
      <c r="F47" s="406">
        <v>-15.081728099360186</v>
      </c>
      <c r="G47" s="763">
        <v>16858.350740000002</v>
      </c>
      <c r="H47" s="406">
        <v>-20.501621089971632</v>
      </c>
      <c r="I47" s="763">
        <v>43.345796147483526</v>
      </c>
    </row>
    <row r="48" spans="1:9" s="1" customFormat="1" x14ac:dyDescent="0.2">
      <c r="A48" s="748"/>
      <c r="B48" s="748" t="s">
        <v>444</v>
      </c>
      <c r="C48" s="762">
        <v>592.79615999999987</v>
      </c>
      <c r="D48" s="155">
        <v>-27.477970128510908</v>
      </c>
      <c r="E48" s="762">
        <v>16878.42596</v>
      </c>
      <c r="F48" s="155">
        <v>35.11946641008992</v>
      </c>
      <c r="G48" s="762">
        <v>20219.198590000004</v>
      </c>
      <c r="H48" s="155">
        <v>-21.518730125082413</v>
      </c>
      <c r="I48" s="762">
        <v>51.987129338111416</v>
      </c>
    </row>
    <row r="49" spans="1:9" s="1" customFormat="1" x14ac:dyDescent="0.2">
      <c r="I49" s="55" t="s">
        <v>220</v>
      </c>
    </row>
    <row r="50" spans="1:9" s="1" customFormat="1" ht="14.25" customHeight="1" x14ac:dyDescent="0.2">
      <c r="A50" s="80" t="s">
        <v>688</v>
      </c>
      <c r="B50" s="581"/>
      <c r="C50" s="581"/>
      <c r="D50" s="581"/>
      <c r="E50" s="581"/>
      <c r="F50" s="581"/>
      <c r="G50" s="581"/>
      <c r="H50" s="581"/>
      <c r="I50" s="581"/>
    </row>
    <row r="51" spans="1:9" s="1" customFormat="1" x14ac:dyDescent="0.2">
      <c r="A51" s="80" t="s">
        <v>675</v>
      </c>
      <c r="G51" s="613"/>
    </row>
    <row r="52" spans="1:9" s="1" customFormat="1" x14ac:dyDescent="0.2">
      <c r="A52" s="716" t="s">
        <v>652</v>
      </c>
      <c r="G52" s="613"/>
    </row>
    <row r="53" spans="1:9" s="1" customFormat="1" x14ac:dyDescent="0.2">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sheetData>
  <mergeCells count="6">
    <mergeCell ref="A1:G2"/>
    <mergeCell ref="C3:D3"/>
    <mergeCell ref="E3:F3"/>
    <mergeCell ref="A3:A4"/>
    <mergeCell ref="B3:B4"/>
    <mergeCell ref="G3:I3"/>
  </mergeCells>
  <conditionalFormatting sqref="C42:C43">
    <cfRule type="cellIs" dxfId="46" priority="16" operator="between">
      <formula>0.049</formula>
      <formula>0</formula>
    </cfRule>
  </conditionalFormatting>
  <conditionalFormatting sqref="D29 F29:H29">
    <cfRule type="cellIs" dxfId="45" priority="11" operator="between">
      <formula>0.049</formula>
      <formula>0</formula>
    </cfRule>
  </conditionalFormatting>
  <conditionalFormatting sqref="D43:E49 G43:G49">
    <cfRule type="cellIs" dxfId="44" priority="69" operator="between">
      <formula>0.00000001</formula>
      <formula>1</formula>
    </cfRule>
  </conditionalFormatting>
  <conditionalFormatting sqref="D33:F33 H33 D34:H34">
    <cfRule type="cellIs" dxfId="43" priority="10" operator="between">
      <formula>0.00000001</formula>
      <formula>1</formula>
    </cfRule>
  </conditionalFormatting>
  <conditionalFormatting sqref="D43:G48">
    <cfRule type="cellIs" dxfId="42" priority="57" operator="between">
      <formula>0.00000001</formula>
      <formula>1</formula>
    </cfRule>
  </conditionalFormatting>
  <conditionalFormatting sqref="D23:H23 F24:F25 H24:H25 D24:D26 F26:H26">
    <cfRule type="cellIs" dxfId="41" priority="37" operator="between">
      <formula>0.049</formula>
      <formula>0</formula>
    </cfRule>
  </conditionalFormatting>
  <conditionalFormatting sqref="D30:H31">
    <cfRule type="cellIs" dxfId="40" priority="12" operator="between">
      <formula>0.049</formula>
      <formula>0</formula>
    </cfRule>
  </conditionalFormatting>
  <conditionalFormatting sqref="D43:H46">
    <cfRule type="cellIs" dxfId="39" priority="22" operator="between">
      <formula>0.049</formula>
      <formula>0</formula>
    </cfRule>
  </conditionalFormatting>
  <conditionalFormatting sqref="E24">
    <cfRule type="cellIs" dxfId="38" priority="8" operator="between">
      <formula>0.00000001</formula>
      <formula>1</formula>
    </cfRule>
  </conditionalFormatting>
  <conditionalFormatting sqref="E42:G43">
    <cfRule type="cellIs" dxfId="37" priority="20" operator="between">
      <formula>0.049</formula>
      <formula>0</formula>
    </cfRule>
  </conditionalFormatting>
  <conditionalFormatting sqref="F35:F41 H35:H41 D35:D42">
    <cfRule type="cellIs" dxfId="36" priority="19" operator="between">
      <formula>0.049</formula>
      <formula>0</formula>
    </cfRule>
  </conditionalFormatting>
  <conditionalFormatting sqref="F43:F47">
    <cfRule type="cellIs" dxfId="35" priority="40" operator="between">
      <formula>0.00000001</formula>
      <formula>1</formula>
    </cfRule>
  </conditionalFormatting>
  <conditionalFormatting sqref="F32:H32 D32:D33 F33 H33">
    <cfRule type="cellIs" dxfId="34" priority="24" operator="between">
      <formula>0.049</formula>
      <formula>0</formula>
    </cfRule>
  </conditionalFormatting>
  <conditionalFormatting sqref="F41:H44">
    <cfRule type="cellIs" dxfId="33" priority="9" operator="between">
      <formula>0.049</formula>
      <formula>0</formula>
    </cfRule>
  </conditionalFormatting>
  <conditionalFormatting sqref="G24">
    <cfRule type="cellIs" dxfId="32" priority="7" operator="between">
      <formula>0.00000001</formula>
      <formula>1</formula>
    </cfRule>
  </conditionalFormatting>
  <conditionalFormatting sqref="H42:H43">
    <cfRule type="cellIs" dxfId="31" priority="17" operator="between">
      <formula>0.000001</formula>
      <formula>0.0999999999</formula>
    </cfRule>
  </conditionalFormatting>
  <conditionalFormatting sqref="H43:H47">
    <cfRule type="cellIs" dxfId="30" priority="38" operator="between">
      <formula>0.00000001</formula>
      <formula>1</formula>
    </cfRule>
  </conditionalFormatting>
  <conditionalFormatting sqref="I7">
    <cfRule type="cellIs" dxfId="29" priority="3" operator="between">
      <formula>-0.5</formula>
      <formula>0.5</formula>
    </cfRule>
    <cfRule type="cellIs" dxfId="28" priority="4" operator="between">
      <formula>0</formula>
      <formula>0.49</formula>
    </cfRule>
  </conditionalFormatting>
  <conditionalFormatting sqref="I17">
    <cfRule type="cellIs" dxfId="27" priority="1" operator="between">
      <formula>-0.5</formula>
      <formula>0.5</formula>
    </cfRule>
    <cfRule type="cellIs" dxfId="26" priority="2" operator="between">
      <formula>0</formula>
      <formula>0.49</formula>
    </cfRule>
  </conditionalFormatting>
  <conditionalFormatting sqref="I21">
    <cfRule type="cellIs" dxfId="25" priority="5" operator="between">
      <formula>-0.5</formula>
      <formula>0.5</formula>
    </cfRule>
    <cfRule type="cellIs" dxfId="24" priority="6"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22" t="s">
        <v>338</v>
      </c>
      <c r="B1" s="822"/>
      <c r="C1" s="822"/>
      <c r="D1" s="822"/>
      <c r="E1" s="822"/>
      <c r="F1" s="822"/>
      <c r="G1" s="1"/>
      <c r="H1" s="1"/>
      <c r="I1" s="1"/>
    </row>
    <row r="2" spans="1:12" x14ac:dyDescent="0.2">
      <c r="A2" s="823"/>
      <c r="B2" s="823"/>
      <c r="C2" s="823"/>
      <c r="D2" s="823"/>
      <c r="E2" s="823"/>
      <c r="F2" s="823"/>
      <c r="G2" s="10"/>
      <c r="H2" s="55" t="s">
        <v>463</v>
      </c>
      <c r="I2" s="1"/>
    </row>
    <row r="3" spans="1:12" x14ac:dyDescent="0.2">
      <c r="A3" s="11"/>
      <c r="B3" s="780">
        <f>INDICE!A3</f>
        <v>45900</v>
      </c>
      <c r="C3" s="781">
        <v>41671</v>
      </c>
      <c r="D3" s="781" t="s">
        <v>115</v>
      </c>
      <c r="E3" s="781"/>
      <c r="F3" s="781" t="s">
        <v>116</v>
      </c>
      <c r="G3" s="781"/>
      <c r="H3" s="781"/>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1381.5975699999999</v>
      </c>
      <c r="C5" s="663">
        <v>-22.8507225249712</v>
      </c>
      <c r="D5" s="226">
        <v>21032.16344</v>
      </c>
      <c r="E5" s="227">
        <v>26.452951900163036</v>
      </c>
      <c r="F5" s="226">
        <v>26866.734200000003</v>
      </c>
      <c r="G5" s="227">
        <v>-13.240510167600606</v>
      </c>
      <c r="H5" s="227">
        <v>69.079117034779642</v>
      </c>
      <c r="I5" s="1"/>
    </row>
    <row r="6" spans="1:12" x14ac:dyDescent="0.2">
      <c r="A6" s="3" t="s">
        <v>328</v>
      </c>
      <c r="B6" s="708">
        <v>992</v>
      </c>
      <c r="C6" s="437">
        <v>0</v>
      </c>
      <c r="D6" s="429">
        <v>6731</v>
      </c>
      <c r="E6" s="437">
        <v>7.011128775834659</v>
      </c>
      <c r="F6" s="429">
        <v>10144</v>
      </c>
      <c r="G6" s="437">
        <v>8.0873734683004788</v>
      </c>
      <c r="H6" s="713">
        <v>26.082014955163569</v>
      </c>
      <c r="I6" s="1"/>
    </row>
    <row r="7" spans="1:12" x14ac:dyDescent="0.2">
      <c r="A7" s="3" t="s">
        <v>515</v>
      </c>
      <c r="B7" s="709">
        <v>310.08370999999994</v>
      </c>
      <c r="C7" s="437">
        <v>68.810200656788368</v>
      </c>
      <c r="D7" s="431">
        <v>3470.9604999999997</v>
      </c>
      <c r="E7" s="437">
        <v>18.193868979627943</v>
      </c>
      <c r="F7" s="431">
        <v>4589.8109599999989</v>
      </c>
      <c r="G7" s="437">
        <v>-6.9109568170699385</v>
      </c>
      <c r="H7" s="714">
        <v>11.8012143237474</v>
      </c>
      <c r="I7" s="166"/>
      <c r="J7" s="166"/>
    </row>
    <row r="8" spans="1:12" x14ac:dyDescent="0.2">
      <c r="A8" s="3" t="s">
        <v>516</v>
      </c>
      <c r="B8" s="709">
        <v>79.513859999999994</v>
      </c>
      <c r="C8" s="437">
        <v>-87.073502162551264</v>
      </c>
      <c r="D8" s="431">
        <v>10830.202939999997</v>
      </c>
      <c r="E8" s="437">
        <v>46.240757591895317</v>
      </c>
      <c r="F8" s="431">
        <v>12132.923239999998</v>
      </c>
      <c r="G8" s="437">
        <v>-27.135504252744642</v>
      </c>
      <c r="H8" s="714">
        <v>31.19588775586865</v>
      </c>
      <c r="I8" s="166"/>
      <c r="J8" s="166"/>
    </row>
    <row r="9" spans="1:12" x14ac:dyDescent="0.2">
      <c r="A9" s="482" t="s">
        <v>645</v>
      </c>
      <c r="B9" s="411">
        <v>1942.3308899999995</v>
      </c>
      <c r="C9" s="413">
        <v>232.66097538798357</v>
      </c>
      <c r="D9" s="411">
        <v>8445.7072299999982</v>
      </c>
      <c r="E9" s="413">
        <v>-18.302168686552907</v>
      </c>
      <c r="F9" s="411">
        <v>12025.966449999998</v>
      </c>
      <c r="G9" s="413">
        <v>-33.498428102726507</v>
      </c>
      <c r="H9" s="413">
        <v>30.920882965220354</v>
      </c>
      <c r="I9" s="166"/>
      <c r="J9" s="166"/>
    </row>
    <row r="10" spans="1:12" x14ac:dyDescent="0.2">
      <c r="A10" s="3" t="s">
        <v>330</v>
      </c>
      <c r="B10" s="708">
        <v>1259.4670199999998</v>
      </c>
      <c r="C10" s="437">
        <v>470.99108876956473</v>
      </c>
      <c r="D10" s="429">
        <v>3100.2395799999995</v>
      </c>
      <c r="E10" s="437">
        <v>33.725226377695265</v>
      </c>
      <c r="F10" s="429">
        <v>4212.5520800000004</v>
      </c>
      <c r="G10" s="437">
        <v>26.471851225115216</v>
      </c>
      <c r="H10" s="714">
        <v>10.831215137023403</v>
      </c>
      <c r="I10" s="166"/>
      <c r="J10" s="166"/>
    </row>
    <row r="11" spans="1:12" x14ac:dyDescent="0.2">
      <c r="A11" s="3" t="s">
        <v>331</v>
      </c>
      <c r="B11" s="709">
        <v>52.113930000000003</v>
      </c>
      <c r="C11" s="438">
        <v>-13.677798812384864</v>
      </c>
      <c r="D11" s="431">
        <v>446.64285999999998</v>
      </c>
      <c r="E11" s="437">
        <v>-4.6292442906777236</v>
      </c>
      <c r="F11" s="431">
        <v>676.21965999999998</v>
      </c>
      <c r="G11" s="438">
        <v>-49.732630640421924</v>
      </c>
      <c r="H11" s="703">
        <v>1.7386801345717295</v>
      </c>
      <c r="I11" s="1"/>
      <c r="J11" s="437"/>
      <c r="L11" s="437"/>
    </row>
    <row r="12" spans="1:12" x14ac:dyDescent="0.2">
      <c r="A12" s="3" t="s">
        <v>332</v>
      </c>
      <c r="B12" s="708">
        <v>203.65643</v>
      </c>
      <c r="C12" s="437" t="s">
        <v>142</v>
      </c>
      <c r="D12" s="429">
        <v>1420.6308999999999</v>
      </c>
      <c r="E12" s="437">
        <v>25.673133024718688</v>
      </c>
      <c r="F12" s="429">
        <v>1597.1150999999998</v>
      </c>
      <c r="G12" s="437">
        <v>-42.551884265633241</v>
      </c>
      <c r="H12" s="714">
        <v>4.1064648978033862</v>
      </c>
      <c r="I12" s="166"/>
      <c r="J12" s="166"/>
    </row>
    <row r="13" spans="1:12" x14ac:dyDescent="0.2">
      <c r="A13" s="3" t="s">
        <v>333</v>
      </c>
      <c r="B13" s="712">
        <v>211.24491000000003</v>
      </c>
      <c r="C13" s="430">
        <v>23.445468542210353</v>
      </c>
      <c r="D13" s="429">
        <v>1980.7466299999999</v>
      </c>
      <c r="E13" s="437">
        <v>6.9474603043638865</v>
      </c>
      <c r="F13" s="429">
        <v>3858.1917800000001</v>
      </c>
      <c r="G13" s="437">
        <v>82.691253401561724</v>
      </c>
      <c r="H13" s="703">
        <v>9.9200922422958548</v>
      </c>
      <c r="I13" s="166"/>
      <c r="J13" s="166"/>
    </row>
    <row r="14" spans="1:12" x14ac:dyDescent="0.2">
      <c r="A14" s="3" t="s">
        <v>334</v>
      </c>
      <c r="B14" s="708">
        <v>49.414809999999996</v>
      </c>
      <c r="C14" s="430" t="s">
        <v>142</v>
      </c>
      <c r="D14" s="429">
        <v>447.36768999999998</v>
      </c>
      <c r="E14" s="438">
        <v>-63.698794725925424</v>
      </c>
      <c r="F14" s="429">
        <v>615.48420000000021</v>
      </c>
      <c r="G14" s="438">
        <v>-58.216894303883052</v>
      </c>
      <c r="H14" s="714">
        <v>1.5825185438748908</v>
      </c>
      <c r="I14" s="1"/>
      <c r="J14" s="166"/>
    </row>
    <row r="15" spans="1:12" x14ac:dyDescent="0.2">
      <c r="A15" s="3" t="s">
        <v>643</v>
      </c>
      <c r="B15" s="708">
        <v>0.86165999999999998</v>
      </c>
      <c r="C15" s="430">
        <v>-99.346266036173944</v>
      </c>
      <c r="D15" s="429">
        <v>10.356900000000001</v>
      </c>
      <c r="E15" s="438">
        <v>-99.097974815896521</v>
      </c>
      <c r="F15" s="429">
        <v>15.354130000000001</v>
      </c>
      <c r="G15" s="438">
        <v>-98.666190110638325</v>
      </c>
      <c r="H15" s="703">
        <v>3.9478179050032099E-2</v>
      </c>
      <c r="I15" s="1"/>
      <c r="J15" s="166"/>
    </row>
    <row r="16" spans="1:12" x14ac:dyDescent="0.2">
      <c r="A16" s="3" t="s">
        <v>335</v>
      </c>
      <c r="B16" s="708">
        <v>165.57213000000002</v>
      </c>
      <c r="C16" s="495" t="s">
        <v>142</v>
      </c>
      <c r="D16" s="429">
        <v>1039.7226700000001</v>
      </c>
      <c r="E16" s="495">
        <v>-52.480624370780205</v>
      </c>
      <c r="F16" s="429">
        <v>1051.0495000000001</v>
      </c>
      <c r="G16" s="437">
        <v>-82.159919477844653</v>
      </c>
      <c r="H16" s="734">
        <v>2.702433830601064</v>
      </c>
      <c r="I16" s="166"/>
      <c r="J16" s="166"/>
    </row>
    <row r="17" spans="1:12" x14ac:dyDescent="0.2">
      <c r="A17" s="482" t="s">
        <v>644</v>
      </c>
      <c r="B17" s="411">
        <v>0</v>
      </c>
      <c r="C17" s="656" t="s">
        <v>142</v>
      </c>
      <c r="D17" s="411">
        <v>0</v>
      </c>
      <c r="E17" s="646" t="s">
        <v>142</v>
      </c>
      <c r="F17" s="411">
        <v>0</v>
      </c>
      <c r="G17" s="413">
        <v>-100</v>
      </c>
      <c r="H17" s="726">
        <v>0</v>
      </c>
      <c r="I17" s="10"/>
      <c r="J17" s="166"/>
      <c r="L17" s="166"/>
    </row>
    <row r="18" spans="1:12" x14ac:dyDescent="0.2">
      <c r="A18" s="633" t="s">
        <v>114</v>
      </c>
      <c r="B18" s="61">
        <v>3323.9284599999992</v>
      </c>
      <c r="C18" s="62">
        <v>39.973284740390433</v>
      </c>
      <c r="D18" s="61">
        <v>29477.870669999993</v>
      </c>
      <c r="E18" s="62">
        <v>9.298176610430394</v>
      </c>
      <c r="F18" s="61">
        <v>38892.700650000006</v>
      </c>
      <c r="G18" s="62">
        <v>-20.781985314023132</v>
      </c>
      <c r="H18" s="62">
        <v>100</v>
      </c>
      <c r="I18" s="1"/>
    </row>
    <row r="19" spans="1:12" x14ac:dyDescent="0.2">
      <c r="A19" s="133" t="s">
        <v>569</v>
      </c>
      <c r="B19" s="1"/>
      <c r="C19" s="1"/>
      <c r="D19" s="1"/>
      <c r="E19" s="1"/>
      <c r="F19" s="1"/>
      <c r="G19" s="1"/>
      <c r="H19" s="721" t="s">
        <v>220</v>
      </c>
      <c r="I19" s="1"/>
    </row>
    <row r="20" spans="1:12" x14ac:dyDescent="0.2">
      <c r="A20" s="133" t="s">
        <v>587</v>
      </c>
      <c r="B20" s="1"/>
      <c r="C20" s="1"/>
      <c r="D20" s="1"/>
      <c r="E20" s="1"/>
      <c r="F20" s="1"/>
      <c r="G20" s="1"/>
      <c r="H20" s="1"/>
      <c r="I20" s="1"/>
    </row>
    <row r="21" spans="1:12" ht="14.25" customHeight="1" x14ac:dyDescent="0.2">
      <c r="A21" s="133" t="s">
        <v>667</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3" priority="35" operator="between">
      <formula>0.0001</formula>
      <formula>0.4999999</formula>
    </cfRule>
  </conditionalFormatting>
  <conditionalFormatting sqref="B12:B13">
    <cfRule type="cellIs" dxfId="22" priority="28" operator="between">
      <formula>0.0001</formula>
      <formula>0.44999</formula>
    </cfRule>
  </conditionalFormatting>
  <conditionalFormatting sqref="C16:C18">
    <cfRule type="cellIs" dxfId="21" priority="5" operator="between">
      <formula>0</formula>
      <formula>0.5</formula>
    </cfRule>
    <cfRule type="cellIs" dxfId="20" priority="6" operator="between">
      <formula>0</formula>
      <formula>0.49</formula>
    </cfRule>
  </conditionalFormatting>
  <conditionalFormatting sqref="D7:D8">
    <cfRule type="cellIs" dxfId="19" priority="34" operator="between">
      <formula>0.0001</formula>
      <formula>0.4999999</formula>
    </cfRule>
  </conditionalFormatting>
  <conditionalFormatting sqref="H6">
    <cfRule type="cellIs" dxfId="18" priority="9" operator="between">
      <formula>0</formula>
      <formula>0.5</formula>
    </cfRule>
    <cfRule type="cellIs" dxfId="17" priority="10" operator="between">
      <formula>0</formula>
      <formula>0.49</formula>
    </cfRule>
  </conditionalFormatting>
  <conditionalFormatting sqref="H15">
    <cfRule type="cellIs" dxfId="16" priority="4" operator="between">
      <formula>0.000001</formula>
      <formula>0.0999999999</formula>
    </cfRule>
  </conditionalFormatting>
  <conditionalFormatting sqref="H17">
    <cfRule type="cellIs" dxfId="15" priority="1" stopIfTrue="1" operator="equal">
      <formula>0</formula>
    </cfRule>
    <cfRule type="cellIs" dxfId="14" priority="2" operator="between">
      <formula>0</formula>
      <formula>0.5</formula>
    </cfRule>
    <cfRule type="cellIs" dxfId="13"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22" t="s">
        <v>519</v>
      </c>
      <c r="B1" s="822"/>
      <c r="C1" s="822"/>
      <c r="D1" s="822"/>
      <c r="E1" s="822"/>
      <c r="F1" s="822"/>
      <c r="G1" s="1"/>
      <c r="H1" s="1"/>
    </row>
    <row r="2" spans="1:8" x14ac:dyDescent="0.2">
      <c r="A2" s="823"/>
      <c r="B2" s="823"/>
      <c r="C2" s="823"/>
      <c r="D2" s="823"/>
      <c r="E2" s="823"/>
      <c r="F2" s="823"/>
      <c r="G2" s="10"/>
      <c r="H2" s="55" t="s">
        <v>463</v>
      </c>
    </row>
    <row r="3" spans="1:8" x14ac:dyDescent="0.2">
      <c r="A3" s="11"/>
      <c r="B3" s="784">
        <f>INDICE!A3</f>
        <v>45900</v>
      </c>
      <c r="C3" s="784">
        <v>41671</v>
      </c>
      <c r="D3" s="782" t="s">
        <v>115</v>
      </c>
      <c r="E3" s="782"/>
      <c r="F3" s="782" t="s">
        <v>116</v>
      </c>
      <c r="G3" s="782"/>
      <c r="H3" s="782"/>
    </row>
    <row r="4" spans="1:8" x14ac:dyDescent="0.2">
      <c r="A4" s="253"/>
      <c r="B4" s="184" t="s">
        <v>54</v>
      </c>
      <c r="C4" s="185" t="s">
        <v>417</v>
      </c>
      <c r="D4" s="184" t="s">
        <v>54</v>
      </c>
      <c r="E4" s="185" t="s">
        <v>417</v>
      </c>
      <c r="F4" s="184" t="s">
        <v>54</v>
      </c>
      <c r="G4" s="186" t="s">
        <v>417</v>
      </c>
      <c r="H4" s="185" t="s">
        <v>467</v>
      </c>
    </row>
    <row r="5" spans="1:8" x14ac:dyDescent="0.2">
      <c r="A5" s="410" t="s">
        <v>114</v>
      </c>
      <c r="B5" s="61">
        <v>24396.131979999998</v>
      </c>
      <c r="C5" s="766">
        <v>-2.6784243372936948E-2</v>
      </c>
      <c r="D5" s="61">
        <v>218607.58679</v>
      </c>
      <c r="E5" s="62">
        <v>7.1931623017731328</v>
      </c>
      <c r="F5" s="61">
        <v>317437.16282000003</v>
      </c>
      <c r="G5" s="62">
        <v>3.0393581565443735</v>
      </c>
      <c r="H5" s="62">
        <v>100</v>
      </c>
    </row>
    <row r="6" spans="1:8" x14ac:dyDescent="0.2">
      <c r="A6" s="635" t="s">
        <v>324</v>
      </c>
      <c r="B6" s="181">
        <v>9989.5156500000012</v>
      </c>
      <c r="C6" s="664">
        <v>-3.7294385154327743</v>
      </c>
      <c r="D6" s="181">
        <v>60578.202089999992</v>
      </c>
      <c r="E6" s="155">
        <v>-15.50392890048883</v>
      </c>
      <c r="F6" s="181">
        <v>100676.37540999998</v>
      </c>
      <c r="G6" s="155">
        <v>0.29987742312964927</v>
      </c>
      <c r="H6" s="155">
        <v>31.715371481910466</v>
      </c>
    </row>
    <row r="7" spans="1:8" x14ac:dyDescent="0.2">
      <c r="A7" s="635" t="s">
        <v>325</v>
      </c>
      <c r="B7" s="181">
        <v>14406.616330000001</v>
      </c>
      <c r="C7" s="155">
        <v>2.7124241791619816</v>
      </c>
      <c r="D7" s="181">
        <v>158029.38469999997</v>
      </c>
      <c r="E7" s="155">
        <v>19.497904130023862</v>
      </c>
      <c r="F7" s="181">
        <v>216760.78741000002</v>
      </c>
      <c r="G7" s="155">
        <v>4.3632802222118521</v>
      </c>
      <c r="H7" s="155">
        <v>68.284628518089534</v>
      </c>
    </row>
    <row r="8" spans="1:8" x14ac:dyDescent="0.2">
      <c r="A8" s="469" t="s">
        <v>588</v>
      </c>
      <c r="B8" s="405">
        <v>12100.281150000001</v>
      </c>
      <c r="C8" s="406">
        <v>63.568515972416137</v>
      </c>
      <c r="D8" s="405">
        <v>72402.963309999992</v>
      </c>
      <c r="E8" s="408">
        <v>31.850979655278465</v>
      </c>
      <c r="F8" s="407">
        <v>91356.456550000003</v>
      </c>
      <c r="G8" s="408">
        <v>18.87669100787565</v>
      </c>
      <c r="H8" s="408">
        <v>28.779382898467652</v>
      </c>
    </row>
    <row r="9" spans="1:8" x14ac:dyDescent="0.2">
      <c r="A9" s="671" t="s">
        <v>589</v>
      </c>
      <c r="B9" s="672">
        <v>12295.850829999996</v>
      </c>
      <c r="C9" s="673">
        <v>-27.692666768924184</v>
      </c>
      <c r="D9" s="672">
        <v>146204.62348000001</v>
      </c>
      <c r="E9" s="674">
        <v>-1.8927321311991077</v>
      </c>
      <c r="F9" s="675">
        <v>226080.70627000002</v>
      </c>
      <c r="G9" s="674">
        <v>-2.2243498993915578</v>
      </c>
      <c r="H9" s="674">
        <v>71.220617101532341</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30"/>
      <c r="B13" s="830"/>
      <c r="C13" s="830"/>
      <c r="D13" s="830"/>
      <c r="E13" s="830"/>
      <c r="F13" s="830"/>
      <c r="G13" s="830"/>
      <c r="H13" s="830"/>
    </row>
    <row r="14" spans="1:8" s="1" customFormat="1" x14ac:dyDescent="0.2">
      <c r="A14" s="830"/>
      <c r="B14" s="830"/>
      <c r="C14" s="830"/>
      <c r="D14" s="830"/>
      <c r="E14" s="830"/>
      <c r="F14" s="830"/>
      <c r="G14" s="830"/>
      <c r="H14" s="830"/>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4">
        <f>INDICE!A3</f>
        <v>45900</v>
      </c>
      <c r="C3" s="782">
        <v>41671</v>
      </c>
      <c r="D3" s="782" t="s">
        <v>115</v>
      </c>
      <c r="E3" s="782"/>
      <c r="F3" s="782" t="s">
        <v>116</v>
      </c>
      <c r="G3" s="782"/>
      <c r="H3" s="782"/>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v>
      </c>
      <c r="C5" s="503">
        <v>-100</v>
      </c>
      <c r="D5" s="502">
        <v>10.901320720588002</v>
      </c>
      <c r="E5" s="503">
        <v>-60.312170014815273</v>
      </c>
      <c r="F5" s="504">
        <v>29.796814446134</v>
      </c>
      <c r="G5" s="503">
        <v>-35.33280205201411</v>
      </c>
      <c r="H5" s="575">
        <v>3.7440812569167989</v>
      </c>
    </row>
    <row r="6" spans="1:8" ht="15" x14ac:dyDescent="0.25">
      <c r="A6" s="501" t="s">
        <v>521</v>
      </c>
      <c r="B6" s="574">
        <v>0</v>
      </c>
      <c r="C6" s="517" t="s">
        <v>142</v>
      </c>
      <c r="D6" s="505">
        <v>249.52399999999997</v>
      </c>
      <c r="E6" s="517">
        <v>205.71428571428564</v>
      </c>
      <c r="F6" s="507">
        <v>372.53699999999998</v>
      </c>
      <c r="G6" s="506">
        <v>114.42953020134226</v>
      </c>
      <c r="H6" s="576">
        <v>46.810668359515972</v>
      </c>
    </row>
    <row r="7" spans="1:8" ht="15" x14ac:dyDescent="0.25">
      <c r="A7" s="501" t="s">
        <v>531</v>
      </c>
      <c r="B7" s="574">
        <v>38.843730000000001</v>
      </c>
      <c r="C7" s="517">
        <v>131.78289207914474</v>
      </c>
      <c r="D7" s="584">
        <v>283.03161000000006</v>
      </c>
      <c r="E7" s="508">
        <v>35.147383249163781</v>
      </c>
      <c r="F7" s="507">
        <v>393.50400000000002</v>
      </c>
      <c r="G7" s="508">
        <v>30.143940711852025</v>
      </c>
      <c r="H7" s="576">
        <v>49.445250383567199</v>
      </c>
    </row>
    <row r="8" spans="1:8" x14ac:dyDescent="0.2">
      <c r="A8" s="509" t="s">
        <v>186</v>
      </c>
      <c r="B8" s="510">
        <v>38.843730000000001</v>
      </c>
      <c r="C8" s="511">
        <v>78.80486075816458</v>
      </c>
      <c r="D8" s="512">
        <v>543.45693072058816</v>
      </c>
      <c r="E8" s="511">
        <v>70.623650115226638</v>
      </c>
      <c r="F8" s="512">
        <v>795.83781444613419</v>
      </c>
      <c r="G8" s="511">
        <v>52.409199586103696</v>
      </c>
      <c r="H8" s="511">
        <v>100</v>
      </c>
    </row>
    <row r="9" spans="1:8" x14ac:dyDescent="0.2">
      <c r="A9" s="557" t="s">
        <v>245</v>
      </c>
      <c r="B9" s="497">
        <f>B8/'Consumo de gas natural'!B8*100</f>
        <v>0.16841152842241774</v>
      </c>
      <c r="C9" s="75"/>
      <c r="D9" s="97">
        <f>D8/'Consumo de gas natural'!D8*100</f>
        <v>0.25785630661964432</v>
      </c>
      <c r="E9" s="75"/>
      <c r="F9" s="97">
        <f>F8/'Consumo de gas natural'!F8*100</f>
        <v>0.2475728050475694</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2" priority="1" operator="equal">
      <formula>0</formula>
    </cfRule>
    <cfRule type="cellIs" dxfId="11" priority="2" operator="between">
      <formula>-0.49</formula>
      <formula>0.49</formula>
    </cfRule>
  </conditionalFormatting>
  <conditionalFormatting sqref="B18:B23">
    <cfRule type="cellIs" dxfId="10" priority="29" operator="between">
      <formula>0.00001</formula>
      <formula>0.499</formula>
    </cfRule>
  </conditionalFormatting>
  <conditionalFormatting sqref="B6:E6">
    <cfRule type="cellIs" dxfId="9" priority="14" operator="equal">
      <formula>0</formula>
    </cfRule>
    <cfRule type="cellIs" dxfId="8"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27758.904170000002</v>
      </c>
      <c r="C4" s="232"/>
      <c r="D4" s="145" t="s">
        <v>348</v>
      </c>
      <c r="E4" s="171">
        <v>3323.9284600000001</v>
      </c>
    </row>
    <row r="5" spans="1:5" x14ac:dyDescent="0.2">
      <c r="A5" s="18" t="s">
        <v>349</v>
      </c>
      <c r="B5" s="233">
        <v>38.843730000000001</v>
      </c>
      <c r="C5" s="232"/>
      <c r="D5" s="18" t="s">
        <v>350</v>
      </c>
      <c r="E5" s="234">
        <v>3323.9284600000001</v>
      </c>
    </row>
    <row r="6" spans="1:5" x14ac:dyDescent="0.2">
      <c r="A6" s="18" t="s">
        <v>351</v>
      </c>
      <c r="B6" s="233">
        <v>16348.947220000002</v>
      </c>
      <c r="C6" s="232"/>
      <c r="D6" s="145" t="s">
        <v>353</v>
      </c>
      <c r="E6" s="171">
        <v>23064.769</v>
      </c>
    </row>
    <row r="7" spans="1:5" x14ac:dyDescent="0.2">
      <c r="A7" s="18" t="s">
        <v>352</v>
      </c>
      <c r="B7" s="233">
        <v>11371.113220000001</v>
      </c>
      <c r="C7" s="232"/>
      <c r="D7" s="18" t="s">
        <v>354</v>
      </c>
      <c r="E7" s="234">
        <v>12844.351000000001</v>
      </c>
    </row>
    <row r="8" spans="1:5" x14ac:dyDescent="0.2">
      <c r="A8" s="439"/>
      <c r="B8" s="440"/>
      <c r="C8" s="232"/>
      <c r="D8" s="18" t="s">
        <v>355</v>
      </c>
      <c r="E8" s="234">
        <v>9220.27</v>
      </c>
    </row>
    <row r="9" spans="1:5" x14ac:dyDescent="0.2">
      <c r="A9" s="145" t="s">
        <v>253</v>
      </c>
      <c r="B9" s="171">
        <v>-1332</v>
      </c>
      <c r="C9" s="232"/>
      <c r="D9" s="18" t="s">
        <v>356</v>
      </c>
      <c r="E9" s="234">
        <v>1000.148</v>
      </c>
    </row>
    <row r="10" spans="1:5" x14ac:dyDescent="0.2">
      <c r="A10" s="18"/>
      <c r="B10" s="233"/>
      <c r="C10" s="232"/>
      <c r="D10" s="145" t="s">
        <v>357</v>
      </c>
      <c r="E10" s="171">
        <v>38.206710000001294</v>
      </c>
    </row>
    <row r="11" spans="1:5" x14ac:dyDescent="0.2">
      <c r="A11" s="173" t="s">
        <v>114</v>
      </c>
      <c r="B11" s="174">
        <v>26426.904170000002</v>
      </c>
      <c r="C11" s="232"/>
      <c r="D11" s="173" t="s">
        <v>114</v>
      </c>
      <c r="E11" s="174">
        <v>26426.904170000002</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0" t="s">
        <v>488</v>
      </c>
      <c r="B1" s="770"/>
      <c r="C1" s="770"/>
      <c r="D1" s="770"/>
      <c r="E1" s="770"/>
      <c r="F1" s="191"/>
    </row>
    <row r="2" spans="1:8" x14ac:dyDescent="0.2">
      <c r="A2" s="771"/>
      <c r="B2" s="771"/>
      <c r="C2" s="771"/>
      <c r="D2" s="771"/>
      <c r="E2" s="771"/>
      <c r="H2" s="55" t="s">
        <v>358</v>
      </c>
    </row>
    <row r="3" spans="1:8" x14ac:dyDescent="0.2">
      <c r="A3" s="56"/>
      <c r="B3" s="56"/>
      <c r="C3" s="621" t="s">
        <v>487</v>
      </c>
      <c r="D3" s="621" t="s">
        <v>577</v>
      </c>
      <c r="E3" s="621" t="s">
        <v>605</v>
      </c>
      <c r="F3" s="621" t="s">
        <v>577</v>
      </c>
      <c r="G3" s="621" t="s">
        <v>604</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624</v>
      </c>
      <c r="C5" s="235">
        <v>7.7840267999999995</v>
      </c>
      <c r="D5" s="441">
        <v>-2.452235094316725</v>
      </c>
      <c r="E5" s="235">
        <v>5.7697397999999991</v>
      </c>
      <c r="F5" s="441">
        <v>-5.3592410288980794</v>
      </c>
      <c r="G5" s="235" t="s">
        <v>142</v>
      </c>
      <c r="H5" s="441" t="s">
        <v>142</v>
      </c>
    </row>
    <row r="6" spans="1:8" ht="15" x14ac:dyDescent="0.25">
      <c r="A6" s="634">
        <v>2021</v>
      </c>
      <c r="B6" s="557" t="s">
        <v>505</v>
      </c>
      <c r="C6" s="625" t="s">
        <v>505</v>
      </c>
      <c r="D6" s="625" t="s">
        <v>505</v>
      </c>
      <c r="E6" s="625" t="s">
        <v>505</v>
      </c>
      <c r="F6" s="625" t="s">
        <v>505</v>
      </c>
      <c r="G6" s="625" t="s">
        <v>505</v>
      </c>
      <c r="H6" s="625" t="s">
        <v>505</v>
      </c>
    </row>
    <row r="7" spans="1:8" ht="15" x14ac:dyDescent="0.25">
      <c r="A7" s="662" t="s">
        <v>505</v>
      </c>
      <c r="B7" s="18" t="s">
        <v>622</v>
      </c>
      <c r="C7" s="235">
        <v>8.1517022399999988</v>
      </c>
      <c r="D7" s="441">
        <v>4.7234606129567709</v>
      </c>
      <c r="E7" s="235">
        <v>6.1374152400000002</v>
      </c>
      <c r="F7" s="441">
        <v>6.3724787034590564</v>
      </c>
      <c r="G7" s="235" t="s">
        <v>142</v>
      </c>
      <c r="H7" s="441" t="s">
        <v>142</v>
      </c>
    </row>
    <row r="8" spans="1:8" ht="15" x14ac:dyDescent="0.25">
      <c r="A8" s="662" t="s">
        <v>505</v>
      </c>
      <c r="B8" s="18" t="s">
        <v>625</v>
      </c>
      <c r="C8" s="235">
        <v>8.3919162799999985</v>
      </c>
      <c r="D8" s="441">
        <v>2.9467960547096692</v>
      </c>
      <c r="E8" s="235">
        <v>6.3776292799999998</v>
      </c>
      <c r="F8" s="441">
        <v>3.9139284308877831</v>
      </c>
      <c r="G8" s="235" t="s">
        <v>142</v>
      </c>
      <c r="H8" s="441" t="s">
        <v>142</v>
      </c>
    </row>
    <row r="9" spans="1:8" ht="15" x14ac:dyDescent="0.25">
      <c r="A9" s="662" t="s">
        <v>505</v>
      </c>
      <c r="B9" s="18" t="s">
        <v>624</v>
      </c>
      <c r="C9" s="235">
        <v>8.3238000000000003</v>
      </c>
      <c r="D9" s="441">
        <v>-0.81</v>
      </c>
      <c r="E9" s="235">
        <v>7.1341999999999999</v>
      </c>
      <c r="F9" s="441">
        <v>11.86</v>
      </c>
      <c r="G9" s="235">
        <v>6.7427999999999999</v>
      </c>
      <c r="H9" s="441" t="s">
        <v>142</v>
      </c>
    </row>
    <row r="10" spans="1:8" ht="15" x14ac:dyDescent="0.25">
      <c r="A10" s="634">
        <v>2022</v>
      </c>
      <c r="B10" s="557" t="s">
        <v>505</v>
      </c>
      <c r="C10" s="625" t="s">
        <v>505</v>
      </c>
      <c r="D10" s="625" t="s">
        <v>505</v>
      </c>
      <c r="E10" s="625" t="s">
        <v>505</v>
      </c>
      <c r="F10" s="625" t="s">
        <v>505</v>
      </c>
      <c r="G10" s="625" t="s">
        <v>505</v>
      </c>
      <c r="H10" s="625" t="s">
        <v>505</v>
      </c>
    </row>
    <row r="11" spans="1:8" s="1" customFormat="1" ht="15" x14ac:dyDescent="0.25">
      <c r="A11" s="662" t="s">
        <v>505</v>
      </c>
      <c r="B11" s="18" t="s">
        <v>622</v>
      </c>
      <c r="C11" s="235">
        <v>8.7993390099999989</v>
      </c>
      <c r="D11" s="441">
        <v>5.712735698136596</v>
      </c>
      <c r="E11" s="235">
        <v>7.6110379399999983</v>
      </c>
      <c r="F11" s="441">
        <v>6.6834530348602481</v>
      </c>
      <c r="G11" s="235">
        <v>7.2198340499999993</v>
      </c>
      <c r="H11" s="441">
        <v>7.0746595149630291</v>
      </c>
    </row>
    <row r="12" spans="1:8" s="1" customFormat="1" ht="15" x14ac:dyDescent="0.25">
      <c r="A12" s="662" t="s">
        <v>505</v>
      </c>
      <c r="B12" s="18" t="s">
        <v>623</v>
      </c>
      <c r="C12" s="235">
        <v>9.3430694499999998</v>
      </c>
      <c r="D12" s="441">
        <v>6.1792191365974087</v>
      </c>
      <c r="E12" s="235">
        <v>8.154769589999999</v>
      </c>
      <c r="F12" s="441">
        <v>7.1439881693718217</v>
      </c>
      <c r="G12" s="235">
        <v>7.7635644899999985</v>
      </c>
      <c r="H12" s="441">
        <v>7.5310656205456574</v>
      </c>
    </row>
    <row r="13" spans="1:8" s="1" customFormat="1" ht="15" x14ac:dyDescent="0.25">
      <c r="A13" s="662" t="s">
        <v>505</v>
      </c>
      <c r="B13" s="18" t="s">
        <v>625</v>
      </c>
      <c r="C13" s="235">
        <v>9.9683611499999998</v>
      </c>
      <c r="D13" s="441">
        <v>6.692572535677769</v>
      </c>
      <c r="E13" s="235">
        <v>8.780061289999999</v>
      </c>
      <c r="F13" s="441">
        <v>7.6678034014201994</v>
      </c>
      <c r="G13" s="235">
        <v>8.3888561899999985</v>
      </c>
      <c r="H13" s="441">
        <v>8.0541831114485927</v>
      </c>
    </row>
    <row r="14" spans="1:8" s="1" customFormat="1" ht="15" x14ac:dyDescent="0.25">
      <c r="A14" s="689" t="s">
        <v>505</v>
      </c>
      <c r="B14" s="439" t="s">
        <v>624</v>
      </c>
      <c r="C14" s="690">
        <v>9.0315361499999991</v>
      </c>
      <c r="D14" s="691">
        <v>-9.3979841410541258</v>
      </c>
      <c r="E14" s="690">
        <v>8.1181600500000002</v>
      </c>
      <c r="F14" s="691">
        <v>-7.5386858717474725</v>
      </c>
      <c r="G14" s="690">
        <v>7.8286649000000006</v>
      </c>
      <c r="H14" s="691">
        <v>-6.6778029961674434</v>
      </c>
    </row>
    <row r="15" spans="1:8" s="1" customFormat="1" ht="15" x14ac:dyDescent="0.25">
      <c r="A15" s="634">
        <v>2023</v>
      </c>
      <c r="B15" s="557" t="s">
        <v>505</v>
      </c>
      <c r="C15" s="625" t="s">
        <v>505</v>
      </c>
      <c r="D15" s="625" t="s">
        <v>505</v>
      </c>
      <c r="E15" s="625" t="s">
        <v>505</v>
      </c>
      <c r="F15" s="625" t="s">
        <v>505</v>
      </c>
      <c r="G15" s="625" t="s">
        <v>505</v>
      </c>
      <c r="H15" s="625" t="s">
        <v>505</v>
      </c>
    </row>
    <row r="16" spans="1:8" s="1" customFormat="1" ht="15" x14ac:dyDescent="0.25">
      <c r="A16" s="662" t="s">
        <v>505</v>
      </c>
      <c r="B16" s="18" t="s">
        <v>622</v>
      </c>
      <c r="C16" s="235">
        <v>9.7491355500000001</v>
      </c>
      <c r="D16" s="441">
        <v>7.9454855528646817</v>
      </c>
      <c r="E16" s="235">
        <v>8.8357594499999994</v>
      </c>
      <c r="F16" s="441">
        <v>8.839434004506959</v>
      </c>
      <c r="G16" s="235">
        <v>8.5462643000000007</v>
      </c>
      <c r="H16" s="441">
        <v>9.1663062497412557</v>
      </c>
    </row>
    <row r="17" spans="1:8" s="1" customFormat="1" ht="15" x14ac:dyDescent="0.25">
      <c r="A17" s="662" t="s">
        <v>505</v>
      </c>
      <c r="B17" s="18" t="s">
        <v>623</v>
      </c>
      <c r="C17" s="235">
        <v>7.0454401499999992</v>
      </c>
      <c r="D17" s="441">
        <v>-27.732668051784355</v>
      </c>
      <c r="E17" s="235">
        <v>6.1357264500000008</v>
      </c>
      <c r="F17" s="441">
        <v>-30.558018416854917</v>
      </c>
      <c r="G17" s="235">
        <v>5.8467167500000006</v>
      </c>
      <c r="H17" s="441">
        <v>-31.58745687282337</v>
      </c>
    </row>
    <row r="18" spans="1:8" s="1" customFormat="1" ht="15" x14ac:dyDescent="0.25">
      <c r="A18" s="662" t="s">
        <v>505</v>
      </c>
      <c r="B18" s="18" t="s">
        <v>625</v>
      </c>
      <c r="C18" s="235">
        <v>6.8701930500000001</v>
      </c>
      <c r="D18" s="441">
        <v>-2.4873832758340741</v>
      </c>
      <c r="E18" s="235">
        <v>5.9604793500000008</v>
      </c>
      <c r="F18" s="441">
        <v>-2.8561752455571088</v>
      </c>
      <c r="G18" s="235">
        <v>5.6714696499999997</v>
      </c>
      <c r="H18" s="441">
        <v>-2.9973591588817921</v>
      </c>
    </row>
    <row r="19" spans="1:8" s="1" customFormat="1" ht="15" x14ac:dyDescent="0.25">
      <c r="A19" s="689" t="s">
        <v>505</v>
      </c>
      <c r="B19" s="439" t="s">
        <v>624</v>
      </c>
      <c r="C19" s="690">
        <v>6.7687525499999994</v>
      </c>
      <c r="D19" s="691">
        <v>-1.4765305612482127</v>
      </c>
      <c r="E19" s="690">
        <v>5.9630581500000011</v>
      </c>
      <c r="F19" s="691">
        <v>4.3264976666687285E-2</v>
      </c>
      <c r="G19" s="690">
        <v>5.6023470999999994</v>
      </c>
      <c r="H19" s="691">
        <v>-1.2187766886842168</v>
      </c>
    </row>
    <row r="20" spans="1:8" s="1" customFormat="1" ht="15" x14ac:dyDescent="0.25">
      <c r="A20" s="634">
        <v>2024</v>
      </c>
      <c r="B20" s="557" t="s">
        <v>505</v>
      </c>
      <c r="C20" s="625" t="s">
        <v>505</v>
      </c>
      <c r="D20" s="625" t="s">
        <v>505</v>
      </c>
      <c r="E20" s="625" t="s">
        <v>505</v>
      </c>
      <c r="F20" s="625" t="s">
        <v>505</v>
      </c>
      <c r="G20" s="625" t="s">
        <v>505</v>
      </c>
      <c r="H20" s="625" t="s">
        <v>505</v>
      </c>
    </row>
    <row r="21" spans="1:8" s="1" customFormat="1" ht="15" x14ac:dyDescent="0.25">
      <c r="A21" s="662" t="s">
        <v>505</v>
      </c>
      <c r="B21" s="18" t="s">
        <v>622</v>
      </c>
      <c r="C21" s="235">
        <v>7.5682376000000007</v>
      </c>
      <c r="D21" s="441">
        <v>11.811409031343617</v>
      </c>
      <c r="E21" s="235">
        <v>6.7241779000000017</v>
      </c>
      <c r="F21" s="441">
        <v>12.763916280105375</v>
      </c>
      <c r="G21" s="235">
        <v>6.3462890333333348</v>
      </c>
      <c r="H21" s="441">
        <v>13.279111773230465</v>
      </c>
    </row>
    <row r="22" spans="1:8" s="1" customFormat="1" ht="15" x14ac:dyDescent="0.25">
      <c r="A22" s="662" t="s">
        <v>505</v>
      </c>
      <c r="B22" s="18" t="s">
        <v>623</v>
      </c>
      <c r="C22" s="235">
        <v>7.4591914099999999</v>
      </c>
      <c r="D22" s="441">
        <v>-1.4408399387461199</v>
      </c>
      <c r="E22" s="235">
        <v>6.5307245300000005</v>
      </c>
      <c r="F22" s="441">
        <v>-2.8769817348229458</v>
      </c>
      <c r="G22" s="235">
        <v>6.1150479866666672</v>
      </c>
      <c r="H22" s="441">
        <v>-3.6437206917632343</v>
      </c>
    </row>
    <row r="23" spans="1:8" s="1" customFormat="1" ht="15" x14ac:dyDescent="0.25">
      <c r="A23" s="662" t="s">
        <v>505</v>
      </c>
      <c r="B23" s="18" t="s">
        <v>624</v>
      </c>
      <c r="C23" s="235">
        <v>8.0511863299999984</v>
      </c>
      <c r="D23" s="441">
        <v>7.9364489722887877</v>
      </c>
      <c r="E23" s="235">
        <v>7.37479028</v>
      </c>
      <c r="F23" s="441">
        <v>12.924534576870284</v>
      </c>
      <c r="G23" s="235">
        <v>6.9587999433333332</v>
      </c>
      <c r="H23" s="441">
        <v>13.797961332542183</v>
      </c>
    </row>
    <row r="24" spans="1:8" s="1" customFormat="1" ht="15" x14ac:dyDescent="0.25">
      <c r="A24" s="634">
        <v>2025</v>
      </c>
      <c r="B24" s="557" t="s">
        <v>505</v>
      </c>
      <c r="C24" s="625" t="s">
        <v>505</v>
      </c>
      <c r="D24" s="625" t="s">
        <v>505</v>
      </c>
      <c r="E24" s="625" t="s">
        <v>505</v>
      </c>
      <c r="F24" s="625" t="s">
        <v>505</v>
      </c>
      <c r="G24" s="625" t="s">
        <v>505</v>
      </c>
      <c r="H24" s="625" t="s">
        <v>505</v>
      </c>
    </row>
    <row r="25" spans="1:8" s="1" customFormat="1" ht="15" x14ac:dyDescent="0.25">
      <c r="A25" s="662" t="s">
        <v>505</v>
      </c>
      <c r="B25" s="18" t="s">
        <v>622</v>
      </c>
      <c r="C25" s="235">
        <v>8.8194020200000001</v>
      </c>
      <c r="D25" s="441">
        <v>9.5416458955558898</v>
      </c>
      <c r="E25" s="235">
        <v>8.1430059700000008</v>
      </c>
      <c r="F25" s="441">
        <v>10.416780150119751</v>
      </c>
      <c r="G25" s="235">
        <v>7.7270156333333322</v>
      </c>
      <c r="H25" s="441">
        <v>11.039485202272047</v>
      </c>
    </row>
    <row r="26" spans="1:8" s="1" customFormat="1" ht="15" x14ac:dyDescent="0.25">
      <c r="A26" s="662" t="s">
        <v>505</v>
      </c>
      <c r="B26" s="18" t="s">
        <v>623</v>
      </c>
      <c r="C26" s="235">
        <v>7.1558540900000001</v>
      </c>
      <c r="D26" s="441">
        <v>-18.862366475952982</v>
      </c>
      <c r="E26" s="235">
        <v>6.4794592499999997</v>
      </c>
      <c r="F26" s="441">
        <v>-20.429147738915397</v>
      </c>
      <c r="G26" s="235">
        <v>6.063467703333334</v>
      </c>
      <c r="H26" s="441">
        <v>-21.528983619803622</v>
      </c>
    </row>
    <row r="27" spans="1:8" s="1" customFormat="1" ht="15" x14ac:dyDescent="0.25">
      <c r="A27" s="689" t="s">
        <v>505</v>
      </c>
      <c r="B27" s="439" t="s">
        <v>625</v>
      </c>
      <c r="C27" s="690">
        <v>6.8492957500000005</v>
      </c>
      <c r="D27" s="691">
        <v>-4.2840216715486381</v>
      </c>
      <c r="E27" s="690">
        <v>6.1729009100000001</v>
      </c>
      <c r="F27" s="691">
        <v>-4.7312333972931402</v>
      </c>
      <c r="G27" s="690">
        <v>5.7569093633333326</v>
      </c>
      <c r="H27" s="691">
        <v>-5.0558253956143586</v>
      </c>
    </row>
    <row r="28" spans="1:8" s="1" customFormat="1" x14ac:dyDescent="0.2">
      <c r="A28" s="80" t="s">
        <v>255</v>
      </c>
      <c r="H28" s="161" t="s">
        <v>565</v>
      </c>
    </row>
    <row r="29" spans="1:8" s="1" customFormat="1" x14ac:dyDescent="0.2">
      <c r="A29" s="80" t="s">
        <v>669</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80">
        <f>INDICE!A3</f>
        <v>45900</v>
      </c>
      <c r="C3" s="781"/>
      <c r="D3" s="781" t="s">
        <v>115</v>
      </c>
      <c r="E3" s="781"/>
      <c r="F3" s="781" t="s">
        <v>116</v>
      </c>
      <c r="G3" s="781"/>
      <c r="H3" s="781"/>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146.06897999999998</v>
      </c>
      <c r="C5" s="72">
        <v>-3.4613450432735302</v>
      </c>
      <c r="D5" s="71">
        <v>1224.34466</v>
      </c>
      <c r="E5" s="329">
        <v>-17.81574198921167</v>
      </c>
      <c r="F5" s="71">
        <v>1871.5978399999999</v>
      </c>
      <c r="G5" s="72">
        <v>-12.626251792264506</v>
      </c>
      <c r="H5" s="303">
        <v>3.1270234623682871</v>
      </c>
      <c r="I5"/>
    </row>
    <row r="6" spans="1:9" ht="14.25" x14ac:dyDescent="0.2">
      <c r="A6" s="3" t="s">
        <v>48</v>
      </c>
      <c r="B6" s="301">
        <v>672.43661999999995</v>
      </c>
      <c r="C6" s="59">
        <v>3.4562967952128432</v>
      </c>
      <c r="D6" s="58">
        <v>4671.1387800000011</v>
      </c>
      <c r="E6" s="59">
        <v>7.1578461128287669</v>
      </c>
      <c r="F6" s="58">
        <v>6834.2692600000009</v>
      </c>
      <c r="G6" s="59">
        <v>7.0547990327565451</v>
      </c>
      <c r="H6" s="304">
        <v>11.418542951600303</v>
      </c>
      <c r="I6"/>
    </row>
    <row r="7" spans="1:9" ht="14.25" x14ac:dyDescent="0.2">
      <c r="A7" s="3" t="s">
        <v>49</v>
      </c>
      <c r="B7" s="301">
        <v>758.01206000000013</v>
      </c>
      <c r="C7" s="59">
        <v>4.3964128200390924</v>
      </c>
      <c r="D7" s="58">
        <v>5123.90319</v>
      </c>
      <c r="E7" s="59">
        <v>4.8226890714218369</v>
      </c>
      <c r="F7" s="58">
        <v>7625.1630599999989</v>
      </c>
      <c r="G7" s="59">
        <v>6.1862456531431169</v>
      </c>
      <c r="H7" s="304">
        <v>12.739950476221942</v>
      </c>
      <c r="I7"/>
    </row>
    <row r="8" spans="1:9" ht="14.25" x14ac:dyDescent="0.2">
      <c r="A8" s="3" t="s">
        <v>122</v>
      </c>
      <c r="B8" s="301">
        <v>2381.5494800000006</v>
      </c>
      <c r="C8" s="59">
        <v>-1.6265711606846356</v>
      </c>
      <c r="D8" s="58">
        <v>20306.00534</v>
      </c>
      <c r="E8" s="59">
        <v>2.7953349403598957</v>
      </c>
      <c r="F8" s="58">
        <v>30380.407860000003</v>
      </c>
      <c r="G8" s="240">
        <v>2.0908350782468825</v>
      </c>
      <c r="H8" s="304">
        <v>50.758900306562616</v>
      </c>
      <c r="I8"/>
    </row>
    <row r="9" spans="1:9" ht="14.25" x14ac:dyDescent="0.2">
      <c r="A9" s="3" t="s">
        <v>123</v>
      </c>
      <c r="B9" s="301">
        <v>617.79079999999988</v>
      </c>
      <c r="C9" s="59">
        <v>-14.87905425886632</v>
      </c>
      <c r="D9" s="58">
        <v>5078.0618999999997</v>
      </c>
      <c r="E9" s="59">
        <v>-11.160200071438725</v>
      </c>
      <c r="F9" s="58">
        <v>7923.4846699999998</v>
      </c>
      <c r="G9" s="73">
        <v>-5.6166974158972574</v>
      </c>
      <c r="H9" s="304">
        <v>13.23837949439258</v>
      </c>
      <c r="I9"/>
    </row>
    <row r="10" spans="1:9" ht="14.25" x14ac:dyDescent="0.2">
      <c r="A10" s="3" t="s">
        <v>583</v>
      </c>
      <c r="B10" s="301">
        <v>396.76900000000001</v>
      </c>
      <c r="C10" s="329">
        <v>9.5012446804400277</v>
      </c>
      <c r="D10" s="58">
        <v>3422.1073002499688</v>
      </c>
      <c r="E10" s="59">
        <v>9.7245301744208987</v>
      </c>
      <c r="F10" s="58">
        <v>5217.4533002499675</v>
      </c>
      <c r="G10" s="59">
        <v>11.024314068943317</v>
      </c>
      <c r="H10" s="304">
        <v>8.7172033088542662</v>
      </c>
      <c r="I10"/>
    </row>
    <row r="11" spans="1:9" ht="14.25" x14ac:dyDescent="0.2">
      <c r="A11" s="60" t="s">
        <v>584</v>
      </c>
      <c r="B11" s="61">
        <v>4972.6269400000001</v>
      </c>
      <c r="C11" s="62">
        <v>-1.2665881771467549</v>
      </c>
      <c r="D11" s="61">
        <v>39825.561170249966</v>
      </c>
      <c r="E11" s="62">
        <v>1.2712065755607156</v>
      </c>
      <c r="F11" s="61">
        <v>59852.375990249973</v>
      </c>
      <c r="G11" s="62">
        <v>2.2078177561541312</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42" priority="10" operator="equal">
      <formula>0</formula>
    </cfRule>
    <cfRule type="cellIs" dxfId="241" priority="11" operator="between">
      <formula>0</formula>
      <formula>0.5</formula>
    </cfRule>
  </conditionalFormatting>
  <conditionalFormatting sqref="E5">
    <cfRule type="cellIs" dxfId="240" priority="1" operator="equal">
      <formula>0</formula>
    </cfRule>
    <cfRule type="cellIs" dxfId="239" priority="2" operator="between">
      <formula>0</formula>
      <formula>0.5</formula>
    </cfRule>
  </conditionalFormatting>
  <conditionalFormatting sqref="G8">
    <cfRule type="cellIs" dxfId="238"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v>2025</v>
      </c>
      <c r="G3" s="145" t="s">
        <v>505</v>
      </c>
      <c r="H3" s="145" t="s">
        <v>505</v>
      </c>
      <c r="I3" s="145" t="s">
        <v>505</v>
      </c>
      <c r="J3" s="145" t="s">
        <v>505</v>
      </c>
      <c r="K3" s="145" t="s">
        <v>505</v>
      </c>
      <c r="L3" s="145" t="s">
        <v>505</v>
      </c>
      <c r="M3" s="145" t="s">
        <v>505</v>
      </c>
    </row>
    <row r="4" spans="1:13" x14ac:dyDescent="0.2">
      <c r="B4" s="536">
        <v>45536</v>
      </c>
      <c r="C4" s="536">
        <v>45566</v>
      </c>
      <c r="D4" s="536">
        <v>45597</v>
      </c>
      <c r="E4" s="536">
        <v>45627</v>
      </c>
      <c r="F4" s="536">
        <v>45658</v>
      </c>
      <c r="G4" s="536">
        <v>45689</v>
      </c>
      <c r="H4" s="536">
        <v>45717</v>
      </c>
      <c r="I4" s="536">
        <v>45748</v>
      </c>
      <c r="J4" s="536">
        <v>45778</v>
      </c>
      <c r="K4" s="536">
        <v>45809</v>
      </c>
      <c r="L4" s="536">
        <v>45839</v>
      </c>
      <c r="M4" s="536">
        <v>45870</v>
      </c>
    </row>
    <row r="5" spans="1:13" x14ac:dyDescent="0.2">
      <c r="A5" s="551" t="s">
        <v>535</v>
      </c>
      <c r="B5" s="538">
        <v>2.2793000000000001</v>
      </c>
      <c r="C5" s="538">
        <v>2.191636363636364</v>
      </c>
      <c r="D5" s="538">
        <v>2.0973333333333333</v>
      </c>
      <c r="E5" s="538">
        <v>3.016285714285714</v>
      </c>
      <c r="F5" s="538">
        <v>4.1287142857142873</v>
      </c>
      <c r="G5" s="538">
        <v>4.1896315789473677</v>
      </c>
      <c r="H5" s="538">
        <v>4.1285238095238084</v>
      </c>
      <c r="I5" s="538">
        <v>3.4124761904761902</v>
      </c>
      <c r="J5" s="538">
        <v>3.1174285714285719</v>
      </c>
      <c r="K5" s="538">
        <v>3.0233999999999996</v>
      </c>
      <c r="L5" s="538">
        <v>3.2009090909090911</v>
      </c>
      <c r="M5" s="538">
        <v>2.9118571428571429</v>
      </c>
    </row>
    <row r="6" spans="1:13" x14ac:dyDescent="0.2">
      <c r="A6" s="18" t="s">
        <v>536</v>
      </c>
      <c r="B6" s="538">
        <v>86.595238095238059</v>
      </c>
      <c r="C6" s="538">
        <v>98.830869565217398</v>
      </c>
      <c r="D6" s="538">
        <v>111.90714285714287</v>
      </c>
      <c r="E6" s="538">
        <v>111.27500000000001</v>
      </c>
      <c r="F6" s="538">
        <v>123.39590909090907</v>
      </c>
      <c r="G6" s="538">
        <v>123.16</v>
      </c>
      <c r="H6" s="538">
        <v>101.36190476190475</v>
      </c>
      <c r="I6" s="538">
        <v>85.169999999999987</v>
      </c>
      <c r="J6" s="538">
        <v>82.742499999999993</v>
      </c>
      <c r="K6" s="538">
        <v>86.433333333333323</v>
      </c>
      <c r="L6" s="538">
        <v>81.250434782608693</v>
      </c>
      <c r="M6" s="538">
        <v>79.369500000000002</v>
      </c>
    </row>
    <row r="7" spans="1:13" x14ac:dyDescent="0.2">
      <c r="A7" s="513" t="s">
        <v>537</v>
      </c>
      <c r="B7" s="538">
        <v>36.107142857142854</v>
      </c>
      <c r="C7" s="538">
        <v>40.032608695652165</v>
      </c>
      <c r="D7" s="538">
        <v>44.454761904761902</v>
      </c>
      <c r="E7" s="538">
        <v>44.948499999999996</v>
      </c>
      <c r="F7" s="538">
        <v>48.62409090909091</v>
      </c>
      <c r="G7" s="538">
        <v>50.355999999999995</v>
      </c>
      <c r="H7" s="538">
        <v>41.481904761904751</v>
      </c>
      <c r="I7" s="538">
        <v>35.152000000000001</v>
      </c>
      <c r="J7" s="538">
        <v>35.215000000000003</v>
      </c>
      <c r="K7" s="538">
        <v>36.404285714285713</v>
      </c>
      <c r="L7" s="538">
        <v>33.527826086956523</v>
      </c>
      <c r="M7" s="577">
        <v>32.15428571428572</v>
      </c>
    </row>
    <row r="8" spans="1:13" x14ac:dyDescent="0.2">
      <c r="A8" s="439" t="s">
        <v>538</v>
      </c>
      <c r="B8" s="578">
        <v>36.599000000000011</v>
      </c>
      <c r="C8" s="578">
        <v>40.457096774193545</v>
      </c>
      <c r="D8" s="578">
        <v>44.45066666666667</v>
      </c>
      <c r="E8" s="578">
        <v>46.332258064516118</v>
      </c>
      <c r="F8" s="578">
        <v>48.475483870967736</v>
      </c>
      <c r="G8" s="578">
        <v>50.096785714285737</v>
      </c>
      <c r="H8" s="578">
        <v>41.261612903225796</v>
      </c>
      <c r="I8" s="578">
        <v>33.475000000000001</v>
      </c>
      <c r="J8" s="578">
        <v>34.101290322580653</v>
      </c>
      <c r="K8" s="578">
        <v>36.660333333333334</v>
      </c>
      <c r="L8" s="578">
        <v>34.004516129032254</v>
      </c>
      <c r="M8" s="578">
        <v>32.44903225806452</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31">
        <f>INDICE!A3</f>
        <v>45900</v>
      </c>
      <c r="C3" s="832">
        <v>41671</v>
      </c>
      <c r="D3" s="831">
        <f>DATE(YEAR(B3),MONTH(B3)-1,1)</f>
        <v>45839</v>
      </c>
      <c r="E3" s="832"/>
      <c r="F3" s="831">
        <f>DATE(YEAR(B3)-1,MONTH(B3),1)</f>
        <v>45505</v>
      </c>
      <c r="G3" s="832"/>
      <c r="H3" s="773" t="s">
        <v>417</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45839</v>
      </c>
      <c r="I4" s="280">
        <f>F3</f>
        <v>45505</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5389.1779999999999</v>
      </c>
      <c r="C5" s="444">
        <v>35.671413916779862</v>
      </c>
      <c r="D5" s="234">
        <v>5745.7950000000001</v>
      </c>
      <c r="E5" s="444">
        <v>37.426817734144166</v>
      </c>
      <c r="F5" s="234">
        <v>5530.5829999999996</v>
      </c>
      <c r="G5" s="444">
        <v>36.951378314833974</v>
      </c>
      <c r="H5" s="626">
        <v>-6.2065736769237363</v>
      </c>
      <c r="I5" s="240">
        <v>-2.5567828925087963</v>
      </c>
      <c r="K5" s="239"/>
    </row>
    <row r="6" spans="1:71" s="13" customFormat="1" ht="15" x14ac:dyDescent="0.2">
      <c r="A6" s="16" t="s">
        <v>117</v>
      </c>
      <c r="B6" s="234">
        <v>9718.6560000000009</v>
      </c>
      <c r="C6" s="444">
        <v>64.328586083220145</v>
      </c>
      <c r="D6" s="234">
        <v>9606.2849999999999</v>
      </c>
      <c r="E6" s="444">
        <v>62.573182265855834</v>
      </c>
      <c r="F6" s="234">
        <v>9436.607</v>
      </c>
      <c r="G6" s="444">
        <v>63.048621685166019</v>
      </c>
      <c r="H6" s="240">
        <v>1.1697654192021265</v>
      </c>
      <c r="I6" s="240">
        <v>2.9888814909850634</v>
      </c>
      <c r="K6" s="239"/>
    </row>
    <row r="7" spans="1:71" s="69" customFormat="1" ht="12.75" x14ac:dyDescent="0.2">
      <c r="A7" s="76" t="s">
        <v>114</v>
      </c>
      <c r="B7" s="77">
        <v>15107.834000000001</v>
      </c>
      <c r="C7" s="78">
        <v>100</v>
      </c>
      <c r="D7" s="77">
        <v>15352.08</v>
      </c>
      <c r="E7" s="78">
        <v>100</v>
      </c>
      <c r="F7" s="77">
        <v>14967.19</v>
      </c>
      <c r="G7" s="78">
        <v>100</v>
      </c>
      <c r="H7" s="78">
        <v>-1.5909635697573175</v>
      </c>
      <c r="I7" s="627">
        <v>0.93968206456923586</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7"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31">
        <f>INDICE!A3</f>
        <v>45900</v>
      </c>
      <c r="C3" s="832">
        <v>41671</v>
      </c>
      <c r="D3" s="831">
        <f>DATE(YEAR(B3),MONTH(B3)-1,1)</f>
        <v>45839</v>
      </c>
      <c r="E3" s="832"/>
      <c r="F3" s="831">
        <f>DATE(YEAR(B3)-1,MONTH(B3),1)</f>
        <v>45505</v>
      </c>
      <c r="G3" s="832"/>
      <c r="H3" s="773" t="s">
        <v>417</v>
      </c>
      <c r="I3" s="77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45839</v>
      </c>
      <c r="I4" s="280">
        <f>F3</f>
        <v>45505</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5525.5439999999999</v>
      </c>
      <c r="C5" s="444">
        <v>39.398910254999059</v>
      </c>
      <c r="D5" s="234">
        <v>5525.54</v>
      </c>
      <c r="E5" s="444">
        <v>38.721676609059358</v>
      </c>
      <c r="F5" s="234">
        <v>5490.9070000000002</v>
      </c>
      <c r="G5" s="444">
        <v>38.314291605677568</v>
      </c>
      <c r="H5" s="73">
        <v>7.2391114712868116E-5</v>
      </c>
      <c r="I5" s="437">
        <v>0.63080653159850852</v>
      </c>
      <c r="K5" s="239"/>
    </row>
    <row r="6" spans="1:71" s="13" customFormat="1" ht="15" x14ac:dyDescent="0.2">
      <c r="A6" s="16" t="s">
        <v>511</v>
      </c>
      <c r="B6" s="234">
        <v>8499.0672499999964</v>
      </c>
      <c r="C6" s="444">
        <v>60.601089745000948</v>
      </c>
      <c r="D6" s="234">
        <v>8744.3483000000051</v>
      </c>
      <c r="E6" s="444">
        <v>61.278323390940635</v>
      </c>
      <c r="F6" s="234">
        <v>8840.3171200000033</v>
      </c>
      <c r="G6" s="444">
        <v>61.685708394322432</v>
      </c>
      <c r="H6" s="394">
        <v>-2.8050237889084144</v>
      </c>
      <c r="I6" s="437">
        <v>-3.860154170578066</v>
      </c>
      <c r="K6" s="239"/>
    </row>
    <row r="7" spans="1:71" s="69" customFormat="1" ht="12.75" x14ac:dyDescent="0.2">
      <c r="A7" s="76" t="s">
        <v>114</v>
      </c>
      <c r="B7" s="77">
        <v>14024.611249999996</v>
      </c>
      <c r="C7" s="78">
        <v>100</v>
      </c>
      <c r="D7" s="77">
        <v>14269.888300000006</v>
      </c>
      <c r="E7" s="78">
        <v>100</v>
      </c>
      <c r="F7" s="77">
        <v>14331.224120000003</v>
      </c>
      <c r="G7" s="78">
        <v>100</v>
      </c>
      <c r="H7" s="78">
        <v>-1.7188435175067878</v>
      </c>
      <c r="I7" s="78">
        <v>-2.1394743912497423</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41"/>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6" priority="1" operator="between">
      <formula>-0.5</formula>
      <formula>0.5</formula>
    </cfRule>
    <cfRule type="cellIs" dxfId="5"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22" t="s">
        <v>498</v>
      </c>
      <c r="B1" s="822"/>
      <c r="C1" s="822"/>
      <c r="D1" s="822"/>
      <c r="E1" s="822"/>
      <c r="F1" s="822"/>
    </row>
    <row r="2" spans="1:9" x14ac:dyDescent="0.2">
      <c r="A2" s="823"/>
      <c r="B2" s="823"/>
      <c r="C2" s="823"/>
      <c r="D2" s="823"/>
      <c r="E2" s="823"/>
      <c r="F2" s="823"/>
      <c r="I2" s="161" t="s">
        <v>461</v>
      </c>
    </row>
    <row r="3" spans="1:9" x14ac:dyDescent="0.2">
      <c r="A3" s="248"/>
      <c r="B3" s="250"/>
      <c r="C3" s="250"/>
      <c r="D3" s="780">
        <f>INDICE!A3</f>
        <v>45900</v>
      </c>
      <c r="E3" s="780">
        <v>41671</v>
      </c>
      <c r="F3" s="780">
        <f>DATE(YEAR(D3),MONTH(D3)-1,1)</f>
        <v>45839</v>
      </c>
      <c r="G3" s="780"/>
      <c r="H3" s="784">
        <f>DATE(YEAR(D3)-1,MONTH(D3),1)</f>
        <v>45505</v>
      </c>
      <c r="I3" s="784"/>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96.406227827082731</v>
      </c>
      <c r="E5" s="447">
        <v>100</v>
      </c>
      <c r="F5" s="394">
        <v>97.993435156026322</v>
      </c>
      <c r="G5" s="447">
        <v>100</v>
      </c>
      <c r="H5" s="394">
        <v>105.16122214826208</v>
      </c>
      <c r="I5" s="447">
        <v>100</v>
      </c>
    </row>
    <row r="6" spans="1:9" x14ac:dyDescent="0.2">
      <c r="A6" s="579" t="s">
        <v>458</v>
      </c>
      <c r="B6" s="166"/>
      <c r="C6" s="166"/>
      <c r="D6" s="394">
        <v>56.178093787575158</v>
      </c>
      <c r="E6" s="447">
        <v>58.272266277587349</v>
      </c>
      <c r="F6" s="394">
        <v>57.765332035499569</v>
      </c>
      <c r="G6" s="447">
        <v>58.948165194459115</v>
      </c>
      <c r="H6" s="394">
        <v>62.449306839135211</v>
      </c>
      <c r="I6" s="447">
        <v>59.384348682341034</v>
      </c>
    </row>
    <row r="7" spans="1:9" x14ac:dyDescent="0.2">
      <c r="A7" s="579" t="s">
        <v>459</v>
      </c>
      <c r="B7" s="166"/>
      <c r="C7" s="166"/>
      <c r="D7" s="394">
        <v>40.228134039507587</v>
      </c>
      <c r="E7" s="447">
        <v>41.727733722412665</v>
      </c>
      <c r="F7" s="394">
        <v>40.228103120526768</v>
      </c>
      <c r="G7" s="447">
        <v>41.051834805540906</v>
      </c>
      <c r="H7" s="394">
        <v>42.711915309126873</v>
      </c>
      <c r="I7" s="447">
        <v>40.615651317658958</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22" t="s">
        <v>462</v>
      </c>
      <c r="B1" s="822"/>
      <c r="C1" s="822"/>
      <c r="D1" s="822"/>
      <c r="E1" s="249"/>
      <c r="F1" s="1"/>
      <c r="G1" s="1"/>
      <c r="H1" s="1"/>
      <c r="I1" s="1"/>
    </row>
    <row r="2" spans="1:40" ht="15" x14ac:dyDescent="0.2">
      <c r="A2" s="822"/>
      <c r="B2" s="822"/>
      <c r="C2" s="822"/>
      <c r="D2" s="822"/>
      <c r="E2" s="249"/>
      <c r="F2" s="1"/>
      <c r="G2" s="207"/>
      <c r="H2" s="244"/>
      <c r="I2" s="243" t="s">
        <v>151</v>
      </c>
    </row>
    <row r="3" spans="1:40" x14ac:dyDescent="0.2">
      <c r="A3" s="248"/>
      <c r="B3" s="831">
        <f>INDICE!A3</f>
        <v>45900</v>
      </c>
      <c r="C3" s="832">
        <v>41671</v>
      </c>
      <c r="D3" s="831">
        <f>DATE(YEAR(B3),MONTH(B3)-1,1)</f>
        <v>45839</v>
      </c>
      <c r="E3" s="832"/>
      <c r="F3" s="831">
        <f>DATE(YEAR(B3)-1,MONTH(B3),1)</f>
        <v>45505</v>
      </c>
      <c r="G3" s="832"/>
      <c r="H3" s="773" t="s">
        <v>417</v>
      </c>
      <c r="I3" s="773"/>
    </row>
    <row r="4" spans="1:40" x14ac:dyDescent="0.2">
      <c r="A4" s="214"/>
      <c r="B4" s="184" t="s">
        <v>47</v>
      </c>
      <c r="C4" s="184" t="s">
        <v>106</v>
      </c>
      <c r="D4" s="184" t="s">
        <v>47</v>
      </c>
      <c r="E4" s="184" t="s">
        <v>106</v>
      </c>
      <c r="F4" s="184" t="s">
        <v>47</v>
      </c>
      <c r="G4" s="184" t="s">
        <v>106</v>
      </c>
      <c r="H4" s="676">
        <f>D3</f>
        <v>45839</v>
      </c>
      <c r="I4" s="676">
        <f>F3</f>
        <v>45505</v>
      </c>
    </row>
    <row r="5" spans="1:40" x14ac:dyDescent="0.2">
      <c r="A5" s="539" t="s">
        <v>48</v>
      </c>
      <c r="B5" s="233">
        <v>576.61</v>
      </c>
      <c r="C5" s="240">
        <v>10.435352609625406</v>
      </c>
      <c r="D5" s="233">
        <v>576.60599999999999</v>
      </c>
      <c r="E5" s="240">
        <v>10.43528777277877</v>
      </c>
      <c r="F5" s="233">
        <v>531.51800000000003</v>
      </c>
      <c r="G5" s="240">
        <v>9.6799672622391899</v>
      </c>
      <c r="H5" s="73">
        <v>6.937145988801885E-4</v>
      </c>
      <c r="I5" s="394">
        <v>8.483626142482473</v>
      </c>
    </row>
    <row r="6" spans="1:40" x14ac:dyDescent="0.2">
      <c r="A6" s="579" t="s">
        <v>49</v>
      </c>
      <c r="B6" s="233">
        <v>330.24</v>
      </c>
      <c r="C6" s="240">
        <v>5.9766061043039382</v>
      </c>
      <c r="D6" s="233">
        <v>330.24</v>
      </c>
      <c r="E6" s="240">
        <v>5.9766104308357191</v>
      </c>
      <c r="F6" s="233">
        <v>330.24</v>
      </c>
      <c r="G6" s="240">
        <v>6.0143069259778033</v>
      </c>
      <c r="H6" s="394">
        <v>0</v>
      </c>
      <c r="I6" s="394">
        <v>0</v>
      </c>
    </row>
    <row r="7" spans="1:40" x14ac:dyDescent="0.2">
      <c r="A7" s="579" t="s">
        <v>122</v>
      </c>
      <c r="B7" s="233">
        <v>2991.6170000000002</v>
      </c>
      <c r="C7" s="240">
        <v>54.1415831635763</v>
      </c>
      <c r="D7" s="233">
        <v>2991.6170000000002</v>
      </c>
      <c r="E7" s="240">
        <v>54.141622357271871</v>
      </c>
      <c r="F7" s="233">
        <v>2991.6170000000002</v>
      </c>
      <c r="G7" s="240">
        <v>54.483111806482974</v>
      </c>
      <c r="H7" s="394">
        <v>0</v>
      </c>
      <c r="I7" s="394">
        <v>0</v>
      </c>
    </row>
    <row r="8" spans="1:40" x14ac:dyDescent="0.2">
      <c r="A8" s="579" t="s">
        <v>123</v>
      </c>
      <c r="B8" s="233">
        <v>21</v>
      </c>
      <c r="C8" s="240">
        <v>0.38005307712688557</v>
      </c>
      <c r="D8" s="233">
        <v>21</v>
      </c>
      <c r="E8" s="240">
        <v>0.38005335225154463</v>
      </c>
      <c r="F8" s="233">
        <v>35</v>
      </c>
      <c r="G8" s="240">
        <v>0.63741746126823851</v>
      </c>
      <c r="H8" s="429">
        <v>0</v>
      </c>
      <c r="I8" s="394">
        <v>-40</v>
      </c>
    </row>
    <row r="9" spans="1:40" x14ac:dyDescent="0.2">
      <c r="A9" s="540" t="s">
        <v>362</v>
      </c>
      <c r="B9" s="440">
        <v>1606.077</v>
      </c>
      <c r="C9" s="445">
        <v>29.066405045367478</v>
      </c>
      <c r="D9" s="440">
        <v>1606.077</v>
      </c>
      <c r="E9" s="445">
        <v>29.066426086862094</v>
      </c>
      <c r="F9" s="440">
        <v>1602.5319999999999</v>
      </c>
      <c r="G9" s="445">
        <v>29.185196544031793</v>
      </c>
      <c r="H9" s="437">
        <v>0</v>
      </c>
      <c r="I9" s="394">
        <v>0.2212124313274289</v>
      </c>
    </row>
    <row r="10" spans="1:40" s="69" customFormat="1" x14ac:dyDescent="0.2">
      <c r="A10" s="76" t="s">
        <v>114</v>
      </c>
      <c r="B10" s="77">
        <v>5525.5439999999999</v>
      </c>
      <c r="C10" s="246">
        <v>100</v>
      </c>
      <c r="D10" s="77">
        <v>5525.54</v>
      </c>
      <c r="E10" s="246">
        <v>100</v>
      </c>
      <c r="F10" s="77">
        <v>5490.9070000000002</v>
      </c>
      <c r="G10" s="246">
        <v>100</v>
      </c>
      <c r="H10" s="627">
        <v>7.2391114712868116E-5</v>
      </c>
      <c r="I10" s="78">
        <v>0.63080653159850852</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4" priority="1" operator="between">
      <formula>-0.5</formula>
      <formula>0.5</formula>
    </cfRule>
    <cfRule type="cellIs" dxfId="3" priority="2" operator="between">
      <formula>0</formula>
      <formula>0.49</formula>
    </cfRule>
  </conditionalFormatting>
  <conditionalFormatting sqref="H6:H7">
    <cfRule type="cellIs" dxfId="2" priority="16" operator="equal">
      <formula>0</formula>
    </cfRule>
  </conditionalFormatting>
  <conditionalFormatting sqref="I5:I9">
    <cfRule type="cellIs" dxfId="1"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22" t="s">
        <v>40</v>
      </c>
      <c r="B1" s="822"/>
      <c r="C1" s="822"/>
      <c r="D1" s="11"/>
      <c r="E1" s="11"/>
      <c r="F1" s="11"/>
      <c r="G1" s="11"/>
      <c r="H1" s="11"/>
      <c r="I1" s="11"/>
      <c r="J1" s="11"/>
      <c r="K1" s="11"/>
      <c r="L1" s="11"/>
    </row>
    <row r="2" spans="1:47" x14ac:dyDescent="0.2">
      <c r="A2" s="822"/>
      <c r="B2" s="822"/>
      <c r="C2" s="822"/>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31">
        <f>INDICE!A3</f>
        <v>45900</v>
      </c>
      <c r="C4" s="832">
        <v>41671</v>
      </c>
      <c r="D4" s="831">
        <f>DATE(YEAR(B4),MONTH(B4)-1,1)</f>
        <v>45839</v>
      </c>
      <c r="E4" s="832"/>
      <c r="F4" s="831">
        <f>DATE(YEAR(B4)-1,MONTH(B4),1)</f>
        <v>45505</v>
      </c>
      <c r="G4" s="832"/>
      <c r="H4" s="773" t="s">
        <v>417</v>
      </c>
      <c r="I4" s="773"/>
      <c r="J4" s="11"/>
      <c r="K4" s="11"/>
      <c r="L4" s="11"/>
    </row>
    <row r="5" spans="1:47" x14ac:dyDescent="0.2">
      <c r="A5" s="253"/>
      <c r="B5" s="184" t="s">
        <v>54</v>
      </c>
      <c r="C5" s="184" t="s">
        <v>106</v>
      </c>
      <c r="D5" s="184" t="s">
        <v>54</v>
      </c>
      <c r="E5" s="184" t="s">
        <v>106</v>
      </c>
      <c r="F5" s="184" t="s">
        <v>54</v>
      </c>
      <c r="G5" s="184" t="s">
        <v>106</v>
      </c>
      <c r="H5" s="280">
        <f>D4</f>
        <v>45839</v>
      </c>
      <c r="I5" s="280">
        <f>F4</f>
        <v>45505</v>
      </c>
      <c r="J5" s="11"/>
      <c r="K5" s="11"/>
      <c r="L5" s="11"/>
    </row>
    <row r="6" spans="1:47" ht="15" customHeight="1" x14ac:dyDescent="0.2">
      <c r="A6" s="11" t="s">
        <v>367</v>
      </c>
      <c r="B6" s="223">
        <v>15573.422789999999</v>
      </c>
      <c r="C6" s="222">
        <v>33.66825166120374</v>
      </c>
      <c r="D6" s="223">
        <v>16290.722720000002</v>
      </c>
      <c r="E6" s="222">
        <v>36.26346690950249</v>
      </c>
      <c r="F6" s="223">
        <v>14002.696899999999</v>
      </c>
      <c r="G6" s="222">
        <v>28.004005417419414</v>
      </c>
      <c r="H6" s="222">
        <v>-4.4031191392103128</v>
      </c>
      <c r="I6" s="222">
        <v>11.217309788373694</v>
      </c>
      <c r="J6" s="11"/>
      <c r="K6" s="11"/>
      <c r="L6" s="11"/>
    </row>
    <row r="7" spans="1:47" x14ac:dyDescent="0.2">
      <c r="A7" s="252" t="s">
        <v>366</v>
      </c>
      <c r="B7" s="223">
        <v>30682.091</v>
      </c>
      <c r="C7" s="222">
        <v>66.331748338796274</v>
      </c>
      <c r="D7" s="223">
        <v>28632.512999999999</v>
      </c>
      <c r="E7" s="222">
        <v>63.736533090497517</v>
      </c>
      <c r="F7" s="223">
        <v>35999.781999999999</v>
      </c>
      <c r="G7" s="222">
        <v>71.995994582580579</v>
      </c>
      <c r="H7" s="240">
        <v>7.1582190497914073</v>
      </c>
      <c r="I7" s="652">
        <v>-14.771453338245214</v>
      </c>
      <c r="J7" s="11"/>
      <c r="K7" s="11"/>
      <c r="L7" s="11"/>
    </row>
    <row r="8" spans="1:47" x14ac:dyDescent="0.2">
      <c r="A8" s="173" t="s">
        <v>114</v>
      </c>
      <c r="B8" s="174">
        <v>46255.513789999997</v>
      </c>
      <c r="C8" s="175">
        <v>100</v>
      </c>
      <c r="D8" s="174">
        <v>44923.235719999997</v>
      </c>
      <c r="E8" s="175">
        <v>100</v>
      </c>
      <c r="F8" s="174">
        <v>50002.478900000002</v>
      </c>
      <c r="G8" s="175">
        <v>100</v>
      </c>
      <c r="H8" s="78">
        <v>2.9656770013270997</v>
      </c>
      <c r="I8" s="78">
        <v>-7.4935587043465643</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0"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33" t="s">
        <v>1</v>
      </c>
      <c r="B1" s="833"/>
      <c r="C1" s="833"/>
      <c r="D1" s="833"/>
      <c r="E1" s="255"/>
      <c r="F1" s="255"/>
      <c r="G1" s="256"/>
    </row>
    <row r="2" spans="1:7" x14ac:dyDescent="0.2">
      <c r="A2" s="833"/>
      <c r="B2" s="833"/>
      <c r="C2" s="833"/>
      <c r="D2" s="833"/>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4" t="s">
        <v>391</v>
      </c>
      <c r="B24" s="834"/>
      <c r="C24" s="834"/>
      <c r="D24" s="835" t="s">
        <v>392</v>
      </c>
      <c r="E24" s="835"/>
      <c r="F24" s="835"/>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615</v>
      </c>
      <c r="B30" s="683" t="s">
        <v>403</v>
      </c>
      <c r="C30" s="3"/>
      <c r="D30" s="255"/>
      <c r="E30" s="256"/>
      <c r="F30" s="261"/>
      <c r="G30" s="256"/>
    </row>
    <row r="31" spans="1:7" x14ac:dyDescent="0.2">
      <c r="A31" s="6" t="s">
        <v>616</v>
      </c>
      <c r="B31" s="683" t="s">
        <v>617</v>
      </c>
      <c r="C31" s="3"/>
      <c r="D31" s="255"/>
      <c r="E31" s="256"/>
      <c r="F31" s="261"/>
      <c r="G31" s="256"/>
    </row>
    <row r="32" spans="1:7" x14ac:dyDescent="0.2">
      <c r="A32" s="65" t="s">
        <v>614</v>
      </c>
      <c r="B32" s="272" t="s">
        <v>618</v>
      </c>
      <c r="C32" s="256"/>
      <c r="D32" s="256"/>
      <c r="E32" s="256"/>
      <c r="F32" s="256"/>
      <c r="G32" s="256"/>
    </row>
    <row r="33" spans="1:7" x14ac:dyDescent="0.2">
      <c r="A33" s="256" t="s">
        <v>612</v>
      </c>
      <c r="B33" s="683"/>
      <c r="C33" s="256"/>
      <c r="D33" s="256"/>
      <c r="E33" s="256"/>
      <c r="F33" s="256"/>
      <c r="G33" s="256"/>
    </row>
    <row r="34" spans="1:7" x14ac:dyDescent="0.2">
      <c r="A34" s="256" t="s">
        <v>613</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6" t="s">
        <v>657</v>
      </c>
      <c r="B50" s="836"/>
      <c r="C50" s="836"/>
      <c r="D50" s="836"/>
      <c r="E50" s="836"/>
      <c r="F50" s="836"/>
      <c r="G50" s="836"/>
    </row>
    <row r="51" spans="1:200" x14ac:dyDescent="0.2">
      <c r="A51" s="836"/>
      <c r="B51" s="836"/>
      <c r="C51" s="836"/>
      <c r="D51" s="836"/>
      <c r="E51" s="836"/>
      <c r="F51" s="836"/>
      <c r="G51" s="836"/>
    </row>
    <row r="52" spans="1:200" x14ac:dyDescent="0.2">
      <c r="A52" s="836"/>
      <c r="B52" s="836"/>
      <c r="C52" s="836"/>
      <c r="D52" s="836"/>
      <c r="E52" s="836"/>
      <c r="F52" s="836"/>
      <c r="G52" s="836"/>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627</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6" t="s">
        <v>599</v>
      </c>
      <c r="B59" s="836"/>
      <c r="C59" s="836"/>
      <c r="D59" s="836"/>
      <c r="E59" s="836"/>
      <c r="F59" s="836"/>
      <c r="G59" s="836"/>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6"/>
      <c r="B60" s="836"/>
      <c r="C60" s="836"/>
      <c r="D60" s="836"/>
      <c r="E60" s="836"/>
      <c r="F60" s="836"/>
      <c r="G60" s="836"/>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6"/>
      <c r="B61" s="836"/>
      <c r="C61" s="836"/>
      <c r="D61" s="836"/>
      <c r="E61" s="836"/>
      <c r="F61" s="836"/>
      <c r="G61" s="836"/>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6"/>
      <c r="B62" s="836"/>
      <c r="C62" s="836"/>
      <c r="D62" s="836"/>
      <c r="E62" s="836"/>
      <c r="F62" s="836"/>
      <c r="G62" s="836"/>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6"/>
      <c r="B63" s="836"/>
      <c r="C63" s="836"/>
      <c r="D63" s="836"/>
      <c r="E63" s="836"/>
      <c r="F63" s="836"/>
      <c r="G63" s="836"/>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-7.4907246845938094E-2</v>
      </c>
      <c r="D4" s="558">
        <v>3.409842361825532</v>
      </c>
      <c r="Q4" s="559"/>
      <c r="R4" s="559"/>
    </row>
    <row r="5" spans="1:18" x14ac:dyDescent="0.2">
      <c r="A5" s="18" t="s">
        <v>127</v>
      </c>
      <c r="B5" s="558">
        <v>5.0950713791122322</v>
      </c>
      <c r="C5" s="558">
        <v>-0.1338378522914726</v>
      </c>
      <c r="D5" s="558">
        <v>3.613570170483225</v>
      </c>
    </row>
    <row r="6" spans="1:18" x14ac:dyDescent="0.2">
      <c r="A6" s="18" t="s">
        <v>128</v>
      </c>
      <c r="B6" s="558">
        <v>5.6259443320587099</v>
      </c>
      <c r="C6" s="558">
        <v>-1.0541890904228868</v>
      </c>
      <c r="D6" s="558">
        <v>4.2868188355661188</v>
      </c>
    </row>
    <row r="7" spans="1:18" x14ac:dyDescent="0.2">
      <c r="A7" s="18" t="s">
        <v>129</v>
      </c>
      <c r="B7" s="558">
        <v>3.8695992321937394</v>
      </c>
      <c r="C7" s="558">
        <v>0.23780767450754439</v>
      </c>
      <c r="D7" s="558">
        <v>3.3992345854421897</v>
      </c>
    </row>
    <row r="8" spans="1:18" x14ac:dyDescent="0.2">
      <c r="A8" s="18" t="s">
        <v>130</v>
      </c>
      <c r="B8" s="558">
        <v>1.9872307398936222</v>
      </c>
      <c r="C8" s="558">
        <v>1.0409319331874294</v>
      </c>
      <c r="D8" s="560">
        <v>2.8891343458763541</v>
      </c>
    </row>
    <row r="9" spans="1:18" x14ac:dyDescent="0.2">
      <c r="A9" s="18" t="s">
        <v>131</v>
      </c>
      <c r="B9" s="558">
        <v>1.2527981583727197</v>
      </c>
      <c r="C9" s="558">
        <v>1.1278461858240045</v>
      </c>
      <c r="D9" s="560">
        <v>3.1041171740345939</v>
      </c>
    </row>
    <row r="10" spans="1:18" x14ac:dyDescent="0.2">
      <c r="A10" s="18" t="s">
        <v>132</v>
      </c>
      <c r="B10" s="558">
        <v>0.82198619484328428</v>
      </c>
      <c r="C10" s="558">
        <v>1.7420008775056206</v>
      </c>
      <c r="D10" s="558">
        <v>2.8478859330740551</v>
      </c>
    </row>
    <row r="11" spans="1:18" x14ac:dyDescent="0.2">
      <c r="A11" s="18" t="s">
        <v>133</v>
      </c>
      <c r="B11" s="558">
        <v>-9.9790879261134072E-2</v>
      </c>
      <c r="C11" s="558">
        <v>2.6719998167666508</v>
      </c>
      <c r="D11" s="679">
        <v>2.2078177561541179</v>
      </c>
    </row>
    <row r="12" spans="1:18" x14ac:dyDescent="0.2">
      <c r="A12" s="18" t="s">
        <v>134</v>
      </c>
      <c r="B12" s="558">
        <v>-0.81794051421253156</v>
      </c>
      <c r="C12" s="558">
        <v>3.4099299712408122</v>
      </c>
      <c r="D12" s="560" t="s">
        <v>505</v>
      </c>
    </row>
    <row r="13" spans="1:18" x14ac:dyDescent="0.2">
      <c r="A13" s="18" t="s">
        <v>135</v>
      </c>
      <c r="B13" s="558">
        <v>-0.84586516065760187</v>
      </c>
      <c r="C13" s="558">
        <v>3.8819314149421316</v>
      </c>
      <c r="D13" s="560" t="s">
        <v>505</v>
      </c>
    </row>
    <row r="14" spans="1:18" x14ac:dyDescent="0.2">
      <c r="A14" s="18" t="s">
        <v>136</v>
      </c>
      <c r="B14" s="558">
        <v>-0.21588420460719804</v>
      </c>
      <c r="C14" s="558">
        <v>3.4600568192298438</v>
      </c>
      <c r="D14" s="558" t="s">
        <v>505</v>
      </c>
    </row>
    <row r="15" spans="1:18" x14ac:dyDescent="0.2">
      <c r="A15" s="439" t="s">
        <v>137</v>
      </c>
      <c r="B15" s="445">
        <v>-1.1229540220958201</v>
      </c>
      <c r="C15" s="445">
        <v>4.163895331856752</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80">
        <f>INDICE!A3</f>
        <v>45900</v>
      </c>
      <c r="C3" s="781"/>
      <c r="D3" s="781" t="s">
        <v>115</v>
      </c>
      <c r="E3" s="781"/>
      <c r="F3" s="781" t="s">
        <v>116</v>
      </c>
      <c r="G3" s="781"/>
      <c r="H3" s="781"/>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39.294810000000005</v>
      </c>
      <c r="C5" s="315">
        <v>-5.6269157804712009</v>
      </c>
      <c r="D5" s="314">
        <v>473.96384999999998</v>
      </c>
      <c r="E5" s="315">
        <v>1.372667074469673</v>
      </c>
      <c r="F5" s="314">
        <v>713.9660100000001</v>
      </c>
      <c r="G5" s="315">
        <v>0.62576987135399254</v>
      </c>
      <c r="H5" s="320">
        <v>38.147405107071513</v>
      </c>
    </row>
    <row r="6" spans="1:8" x14ac:dyDescent="0.2">
      <c r="A6" s="313" t="s">
        <v>139</v>
      </c>
      <c r="B6" s="322">
        <v>21.874329999999993</v>
      </c>
      <c r="C6" s="315">
        <v>-2.6701455832250822</v>
      </c>
      <c r="D6" s="314">
        <v>323.66799999999995</v>
      </c>
      <c r="E6" s="315">
        <v>6.6395006129000276</v>
      </c>
      <c r="F6" s="314">
        <v>488.87635</v>
      </c>
      <c r="G6" s="315">
        <v>6.1668622925728913</v>
      </c>
      <c r="H6" s="320">
        <v>26.120801143903865</v>
      </c>
    </row>
    <row r="7" spans="1:8" x14ac:dyDescent="0.2">
      <c r="A7" s="313" t="s">
        <v>140</v>
      </c>
      <c r="B7" s="322">
        <v>11.206659999999994</v>
      </c>
      <c r="C7" s="315">
        <v>7.054623683031477</v>
      </c>
      <c r="D7" s="314">
        <v>86.023049999999969</v>
      </c>
      <c r="E7" s="315">
        <v>5.5033201951484401</v>
      </c>
      <c r="F7" s="314">
        <v>127.61299999999996</v>
      </c>
      <c r="G7" s="315">
        <v>6.3927793007421299</v>
      </c>
      <c r="H7" s="320">
        <v>6.8183985508339751</v>
      </c>
    </row>
    <row r="8" spans="1:8" x14ac:dyDescent="0.2">
      <c r="A8" s="316" t="s">
        <v>437</v>
      </c>
      <c r="B8" s="321">
        <v>73.693179999999998</v>
      </c>
      <c r="C8" s="318">
        <v>-3.9526428370714175</v>
      </c>
      <c r="D8" s="317">
        <v>340.68975999999998</v>
      </c>
      <c r="E8" s="319">
        <v>-46.52976451970445</v>
      </c>
      <c r="F8" s="317">
        <v>541.14247999999998</v>
      </c>
      <c r="G8" s="319">
        <v>-36.493769907071069</v>
      </c>
      <c r="H8" s="483">
        <v>28.913395198190656</v>
      </c>
    </row>
    <row r="9" spans="1:8" s="69" customFormat="1" x14ac:dyDescent="0.2">
      <c r="A9" s="283" t="s">
        <v>114</v>
      </c>
      <c r="B9" s="61">
        <v>146.06897999999998</v>
      </c>
      <c r="C9" s="62">
        <v>-3.4613450432735302</v>
      </c>
      <c r="D9" s="61">
        <v>1224.34466</v>
      </c>
      <c r="E9" s="62">
        <v>-17.81574198921167</v>
      </c>
      <c r="F9" s="61">
        <v>1871.5978399999999</v>
      </c>
      <c r="G9" s="62">
        <v>-12.626251792264506</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37" priority="8" operator="between">
      <formula>0</formula>
      <formula>0.5</formula>
    </cfRule>
  </conditionalFormatting>
  <conditionalFormatting sqref="C17:U17">
    <cfRule type="cellIs" dxfId="236" priority="3" operator="between">
      <formula>-0.0499999</formula>
      <formula>0.0499999</formula>
    </cfRule>
  </conditionalFormatting>
  <conditionalFormatting sqref="D8">
    <cfRule type="cellIs" dxfId="235" priority="7" operator="between">
      <formula>0</formula>
      <formula>0.5</formula>
    </cfRule>
  </conditionalFormatting>
  <conditionalFormatting sqref="F8">
    <cfRule type="cellIs" dxfId="234" priority="6" operator="between">
      <formula>0</formula>
      <formula>0.5</formula>
    </cfRule>
  </conditionalFormatting>
  <conditionalFormatting sqref="G5">
    <cfRule type="cellIs" dxfId="233" priority="1" operator="between">
      <formula>-0.049</formula>
      <formula>0.049</formula>
    </cfRule>
  </conditionalFormatting>
  <conditionalFormatting sqref="H8">
    <cfRule type="cellIs" dxfId="232"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80">
        <f>INDICE!A3</f>
        <v>45900</v>
      </c>
      <c r="C3" s="781"/>
      <c r="D3" s="782" t="s">
        <v>115</v>
      </c>
      <c r="E3" s="782"/>
      <c r="F3" s="782" t="s">
        <v>116</v>
      </c>
      <c r="G3" s="782"/>
      <c r="H3" s="782"/>
    </row>
    <row r="4" spans="1:14" x14ac:dyDescent="0.2">
      <c r="A4" s="66"/>
      <c r="B4" s="82" t="s">
        <v>47</v>
      </c>
      <c r="C4" s="82" t="s">
        <v>421</v>
      </c>
      <c r="D4" s="82" t="s">
        <v>47</v>
      </c>
      <c r="E4" s="82" t="s">
        <v>417</v>
      </c>
      <c r="F4" s="82" t="s">
        <v>47</v>
      </c>
      <c r="G4" s="83" t="s">
        <v>417</v>
      </c>
      <c r="H4" s="83" t="s">
        <v>106</v>
      </c>
    </row>
    <row r="5" spans="1:14" x14ac:dyDescent="0.2">
      <c r="A5" s="84" t="s">
        <v>183</v>
      </c>
      <c r="B5" s="336">
        <v>634.29998000000001</v>
      </c>
      <c r="C5" s="332">
        <v>3.2734795959164646</v>
      </c>
      <c r="D5" s="331">
        <v>4416.6200900000022</v>
      </c>
      <c r="E5" s="333">
        <v>7.0157320333801456</v>
      </c>
      <c r="F5" s="331">
        <v>6462.1584000000021</v>
      </c>
      <c r="G5" s="333">
        <v>6.901619572278463</v>
      </c>
      <c r="H5" s="338">
        <v>94.555220963009006</v>
      </c>
    </row>
    <row r="6" spans="1:14" x14ac:dyDescent="0.2">
      <c r="A6" s="84" t="s">
        <v>184</v>
      </c>
      <c r="B6" s="322">
        <v>37.63352000000004</v>
      </c>
      <c r="C6" s="329">
        <v>6.8421708593730717</v>
      </c>
      <c r="D6" s="314">
        <v>251.02403000000007</v>
      </c>
      <c r="E6" s="315">
        <v>9.8865392201140398</v>
      </c>
      <c r="F6" s="314">
        <v>367.20614</v>
      </c>
      <c r="G6" s="315">
        <v>9.9670002695823516</v>
      </c>
      <c r="H6" s="320">
        <v>5.3730124762453384</v>
      </c>
    </row>
    <row r="7" spans="1:14" x14ac:dyDescent="0.2">
      <c r="A7" s="84" t="s">
        <v>188</v>
      </c>
      <c r="B7" s="337">
        <v>0</v>
      </c>
      <c r="C7" s="329">
        <v>0</v>
      </c>
      <c r="D7" s="328">
        <v>1.3390000000000001E-2</v>
      </c>
      <c r="E7" s="582">
        <v>-71.266094420600851</v>
      </c>
      <c r="F7" s="328">
        <v>1.3390000000000001E-2</v>
      </c>
      <c r="G7" s="582">
        <v>-71.266094420600851</v>
      </c>
      <c r="H7" s="337">
        <v>1.9592438475273064E-4</v>
      </c>
    </row>
    <row r="8" spans="1:14" x14ac:dyDescent="0.2">
      <c r="A8" s="84" t="s">
        <v>145</v>
      </c>
      <c r="B8" s="337">
        <v>0</v>
      </c>
      <c r="C8" s="329">
        <v>0</v>
      </c>
      <c r="D8" s="328">
        <v>3.1370000000000002E-2</v>
      </c>
      <c r="E8" s="315">
        <v>-3.4174876847290516</v>
      </c>
      <c r="F8" s="328">
        <v>4.0760000000000005E-2</v>
      </c>
      <c r="G8" s="582">
        <v>25.492610837438452</v>
      </c>
      <c r="H8" s="337">
        <v>5.9640611818680372E-4</v>
      </c>
    </row>
    <row r="9" spans="1:14" x14ac:dyDescent="0.2">
      <c r="A9" s="335" t="s">
        <v>146</v>
      </c>
      <c r="B9" s="323">
        <v>671.93349999999998</v>
      </c>
      <c r="C9" s="324">
        <v>3.4670401457356461</v>
      </c>
      <c r="D9" s="323">
        <v>4667.6888800000015</v>
      </c>
      <c r="E9" s="324">
        <v>7.1653828884277608</v>
      </c>
      <c r="F9" s="323">
        <v>6829.4186900000013</v>
      </c>
      <c r="G9" s="324">
        <v>7.0616088177953955</v>
      </c>
      <c r="H9" s="324">
        <v>99.929025769757288</v>
      </c>
    </row>
    <row r="10" spans="1:14" x14ac:dyDescent="0.2">
      <c r="A10" s="84" t="s">
        <v>147</v>
      </c>
      <c r="B10" s="337">
        <v>0.5031199999999999</v>
      </c>
      <c r="C10" s="329">
        <v>-9.143115124153546</v>
      </c>
      <c r="D10" s="328">
        <v>3.4499</v>
      </c>
      <c r="E10" s="329">
        <v>-2.1527029326677658</v>
      </c>
      <c r="F10" s="328">
        <v>4.8505700000000003</v>
      </c>
      <c r="G10" s="329">
        <v>-1.7444887161235361</v>
      </c>
      <c r="H10" s="320">
        <v>7.0974230242722383E-2</v>
      </c>
    </row>
    <row r="11" spans="1:14" x14ac:dyDescent="0.2">
      <c r="A11" s="60" t="s">
        <v>148</v>
      </c>
      <c r="B11" s="325">
        <v>672.43661999999995</v>
      </c>
      <c r="C11" s="326">
        <v>3.4562967952128432</v>
      </c>
      <c r="D11" s="325">
        <v>4671.1387800000011</v>
      </c>
      <c r="E11" s="326">
        <v>7.1578461128287669</v>
      </c>
      <c r="F11" s="325">
        <v>6834.2692600000009</v>
      </c>
      <c r="G11" s="326">
        <v>7.0547990327565451</v>
      </c>
      <c r="H11" s="326">
        <v>100</v>
      </c>
    </row>
    <row r="12" spans="1:14" x14ac:dyDescent="0.2">
      <c r="A12" s="362" t="s">
        <v>149</v>
      </c>
      <c r="B12" s="327"/>
      <c r="C12" s="327"/>
      <c r="D12" s="327"/>
      <c r="E12" s="327"/>
      <c r="F12" s="327"/>
      <c r="G12" s="327"/>
      <c r="H12" s="327"/>
    </row>
    <row r="13" spans="1:14" x14ac:dyDescent="0.2">
      <c r="A13" s="586" t="s">
        <v>188</v>
      </c>
      <c r="B13" s="587">
        <v>17.151199999999999</v>
      </c>
      <c r="C13" s="588">
        <v>-34.045337485430508</v>
      </c>
      <c r="D13" s="589">
        <v>144.83573000000007</v>
      </c>
      <c r="E13" s="588">
        <v>-13.052425878219481</v>
      </c>
      <c r="F13" s="589">
        <v>216.09227000000013</v>
      </c>
      <c r="G13" s="588">
        <v>-17.560922311494323</v>
      </c>
      <c r="H13" s="590">
        <v>3.16189283417259</v>
      </c>
    </row>
    <row r="14" spans="1:14" x14ac:dyDescent="0.2">
      <c r="A14" s="591" t="s">
        <v>150</v>
      </c>
      <c r="B14" s="592">
        <v>2.5506046949079009</v>
      </c>
      <c r="C14" s="593"/>
      <c r="D14" s="594">
        <v>3.1006514004707015</v>
      </c>
      <c r="E14" s="593"/>
      <c r="F14" s="594">
        <v>3.16189283417259</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3" t="s">
        <v>656</v>
      </c>
      <c r="B19" s="783"/>
      <c r="C19" s="783"/>
      <c r="D19" s="783"/>
      <c r="E19" s="783"/>
      <c r="F19" s="783"/>
      <c r="G19" s="783"/>
      <c r="H19" s="783"/>
    </row>
    <row r="20" spans="1:14" x14ac:dyDescent="0.2">
      <c r="A20" s="783"/>
      <c r="B20" s="783"/>
      <c r="C20" s="783"/>
      <c r="D20" s="783"/>
      <c r="E20" s="783"/>
      <c r="F20" s="783"/>
      <c r="G20" s="783"/>
      <c r="H20" s="783"/>
    </row>
  </sheetData>
  <mergeCells count="4">
    <mergeCell ref="B3:C3"/>
    <mergeCell ref="D3:E3"/>
    <mergeCell ref="F3:H3"/>
    <mergeCell ref="A19:H20"/>
  </mergeCells>
  <conditionalFormatting sqref="B10 D10 F10:G10">
    <cfRule type="cellIs" dxfId="231" priority="28" operator="between">
      <formula>0</formula>
      <formula>0.5</formula>
    </cfRule>
  </conditionalFormatting>
  <conditionalFormatting sqref="B7:D8">
    <cfRule type="cellIs" dxfId="230" priority="14" operator="equal">
      <formula>0</formula>
    </cfRule>
    <cfRule type="cellIs" dxfId="229" priority="15" operator="between">
      <formula>0</formula>
      <formula>0.5</formula>
    </cfRule>
  </conditionalFormatting>
  <conditionalFormatting sqref="C6">
    <cfRule type="cellIs" dxfId="228" priority="1" operator="between">
      <formula>-0.05</formula>
      <formula>0</formula>
    </cfRule>
    <cfRule type="cellIs" dxfId="227" priority="2" operator="between">
      <formula>0</formula>
      <formula>0.5</formula>
    </cfRule>
  </conditionalFormatting>
  <conditionalFormatting sqref="F7">
    <cfRule type="cellIs" dxfId="226" priority="11" operator="equal">
      <formula>0</formula>
    </cfRule>
  </conditionalFormatting>
  <conditionalFormatting sqref="F7:F8">
    <cfRule type="cellIs" dxfId="225" priority="12" operator="between">
      <formula>0</formula>
      <formula>0.5</formula>
    </cfRule>
  </conditionalFormatting>
  <conditionalFormatting sqref="H7:H8">
    <cfRule type="cellIs" dxfId="224"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4">
        <f>INDICE!A3</f>
        <v>45900</v>
      </c>
      <c r="C3" s="784"/>
      <c r="D3" s="784"/>
      <c r="E3" s="91"/>
      <c r="F3" s="785" t="s">
        <v>116</v>
      </c>
      <c r="G3" s="785"/>
      <c r="H3" s="785"/>
    </row>
    <row r="4" spans="1:12" x14ac:dyDescent="0.2">
      <c r="A4" s="92"/>
      <c r="B4" s="93" t="s">
        <v>143</v>
      </c>
      <c r="C4" s="488" t="s">
        <v>144</v>
      </c>
      <c r="D4" s="93" t="s">
        <v>152</v>
      </c>
      <c r="E4" s="93"/>
      <c r="F4" s="93" t="s">
        <v>143</v>
      </c>
      <c r="G4" s="488" t="s">
        <v>144</v>
      </c>
      <c r="H4" s="93" t="s">
        <v>152</v>
      </c>
    </row>
    <row r="5" spans="1:12" x14ac:dyDescent="0.2">
      <c r="A5" s="90" t="s">
        <v>153</v>
      </c>
      <c r="B5" s="94">
        <v>99.81362</v>
      </c>
      <c r="C5" s="96">
        <v>4.6751599999999982</v>
      </c>
      <c r="D5" s="339">
        <v>104.48877999999999</v>
      </c>
      <c r="E5" s="94"/>
      <c r="F5" s="94">
        <v>997.23208999999895</v>
      </c>
      <c r="G5" s="96">
        <v>41.917660000000005</v>
      </c>
      <c r="H5" s="339">
        <v>1039.1497499999989</v>
      </c>
    </row>
    <row r="6" spans="1:12" x14ac:dyDescent="0.2">
      <c r="A6" s="92" t="s">
        <v>154</v>
      </c>
      <c r="B6" s="95">
        <v>19.284260000000007</v>
      </c>
      <c r="C6" s="96">
        <v>0.94499000000000011</v>
      </c>
      <c r="D6" s="340">
        <v>20.229250000000008</v>
      </c>
      <c r="E6" s="95"/>
      <c r="F6" s="95">
        <v>183.28900000000016</v>
      </c>
      <c r="G6" s="96">
        <v>7.7479400000000034</v>
      </c>
      <c r="H6" s="340">
        <v>191.03694000000016</v>
      </c>
    </row>
    <row r="7" spans="1:12" x14ac:dyDescent="0.2">
      <c r="A7" s="92" t="s">
        <v>155</v>
      </c>
      <c r="B7" s="95">
        <v>12.767770000000001</v>
      </c>
      <c r="C7" s="96">
        <v>0.78391999999999995</v>
      </c>
      <c r="D7" s="340">
        <v>13.551690000000001</v>
      </c>
      <c r="E7" s="95"/>
      <c r="F7" s="95">
        <v>113.19336999999994</v>
      </c>
      <c r="G7" s="96">
        <v>6.7081000000000008</v>
      </c>
      <c r="H7" s="340">
        <v>119.90146999999995</v>
      </c>
    </row>
    <row r="8" spans="1:12" x14ac:dyDescent="0.2">
      <c r="A8" s="92" t="s">
        <v>156</v>
      </c>
      <c r="B8" s="95">
        <v>31.813140000000001</v>
      </c>
      <c r="C8" s="96">
        <v>1.35653</v>
      </c>
      <c r="D8" s="340">
        <v>33.169670000000004</v>
      </c>
      <c r="E8" s="95"/>
      <c r="F8" s="95">
        <v>265.37300000000005</v>
      </c>
      <c r="G8" s="96">
        <v>12.123730000000002</v>
      </c>
      <c r="H8" s="340">
        <v>277.49673000000007</v>
      </c>
    </row>
    <row r="9" spans="1:12" x14ac:dyDescent="0.2">
      <c r="A9" s="92" t="s">
        <v>157</v>
      </c>
      <c r="B9" s="95">
        <v>38.104990000000001</v>
      </c>
      <c r="C9" s="96">
        <v>8.2960900000000013</v>
      </c>
      <c r="D9" s="340">
        <v>46.40108</v>
      </c>
      <c r="E9" s="95"/>
      <c r="F9" s="95">
        <v>449.6768100000001</v>
      </c>
      <c r="G9" s="96">
        <v>102.76767999999991</v>
      </c>
      <c r="H9" s="340">
        <v>552.44448999999997</v>
      </c>
    </row>
    <row r="10" spans="1:12" x14ac:dyDescent="0.2">
      <c r="A10" s="92" t="s">
        <v>158</v>
      </c>
      <c r="B10" s="95">
        <v>11.173400000000001</v>
      </c>
      <c r="C10" s="96">
        <v>0.45339999999999997</v>
      </c>
      <c r="D10" s="340">
        <v>11.626800000000001</v>
      </c>
      <c r="E10" s="95"/>
      <c r="F10" s="95">
        <v>89.649990000000003</v>
      </c>
      <c r="G10" s="96">
        <v>3.7571299999999987</v>
      </c>
      <c r="H10" s="340">
        <v>93.407120000000006</v>
      </c>
    </row>
    <row r="11" spans="1:12" x14ac:dyDescent="0.2">
      <c r="A11" s="92" t="s">
        <v>159</v>
      </c>
      <c r="B11" s="95">
        <v>44.052829999999993</v>
      </c>
      <c r="C11" s="96">
        <v>3.0162800000000001</v>
      </c>
      <c r="D11" s="340">
        <v>47.069109999999995</v>
      </c>
      <c r="E11" s="95"/>
      <c r="F11" s="95">
        <v>358.00769000000037</v>
      </c>
      <c r="G11" s="96">
        <v>18.622449999999986</v>
      </c>
      <c r="H11" s="340">
        <v>376.63014000000032</v>
      </c>
    </row>
    <row r="12" spans="1:12" x14ac:dyDescent="0.2">
      <c r="A12" s="92" t="s">
        <v>508</v>
      </c>
      <c r="B12" s="95">
        <v>28.303210000000004</v>
      </c>
      <c r="C12" s="96">
        <v>1.09419</v>
      </c>
      <c r="D12" s="340">
        <v>29.397400000000005</v>
      </c>
      <c r="E12" s="95"/>
      <c r="F12" s="95">
        <v>276.93879999999967</v>
      </c>
      <c r="G12" s="96">
        <v>10.163340000000005</v>
      </c>
      <c r="H12" s="340">
        <v>287.10213999999968</v>
      </c>
      <c r="J12" s="96"/>
    </row>
    <row r="13" spans="1:12" x14ac:dyDescent="0.2">
      <c r="A13" s="92" t="s">
        <v>160</v>
      </c>
      <c r="B13" s="95">
        <v>107.61624999999998</v>
      </c>
      <c r="C13" s="96">
        <v>5.5935800000000002</v>
      </c>
      <c r="D13" s="340">
        <v>113.20982999999998</v>
      </c>
      <c r="E13" s="95"/>
      <c r="F13" s="95">
        <v>1143.0192399999987</v>
      </c>
      <c r="G13" s="96">
        <v>53.639650000000017</v>
      </c>
      <c r="H13" s="340">
        <v>1196.6588899999988</v>
      </c>
      <c r="J13" s="96"/>
      <c r="L13" s="684"/>
    </row>
    <row r="14" spans="1:12" x14ac:dyDescent="0.2">
      <c r="A14" s="92" t="s">
        <v>161</v>
      </c>
      <c r="B14" s="95">
        <v>0.53195000000000003</v>
      </c>
      <c r="C14" s="96">
        <v>8.4259999999999988E-2</v>
      </c>
      <c r="D14" s="341">
        <v>0.61621000000000004</v>
      </c>
      <c r="E14" s="96"/>
      <c r="F14" s="95">
        <v>6.0859499999999986</v>
      </c>
      <c r="G14" s="96">
        <v>0.76676</v>
      </c>
      <c r="H14" s="341">
        <v>6.8527099999999983</v>
      </c>
      <c r="J14" s="96"/>
      <c r="K14" s="701"/>
    </row>
    <row r="15" spans="1:12" x14ac:dyDescent="0.2">
      <c r="A15" s="92" t="s">
        <v>162</v>
      </c>
      <c r="B15" s="95">
        <v>75.896280000000033</v>
      </c>
      <c r="C15" s="96">
        <v>3.3495800000000004</v>
      </c>
      <c r="D15" s="340">
        <v>79.245860000000036</v>
      </c>
      <c r="E15" s="95"/>
      <c r="F15" s="95">
        <v>744.67147000000045</v>
      </c>
      <c r="G15" s="96">
        <v>30.687249999999981</v>
      </c>
      <c r="H15" s="340">
        <v>775.3587200000004</v>
      </c>
      <c r="J15" s="96"/>
    </row>
    <row r="16" spans="1:12" x14ac:dyDescent="0.2">
      <c r="A16" s="92" t="s">
        <v>163</v>
      </c>
      <c r="B16" s="95">
        <v>13.455859999999999</v>
      </c>
      <c r="C16" s="96">
        <v>0.48034000000000004</v>
      </c>
      <c r="D16" s="340">
        <v>13.936199999999999</v>
      </c>
      <c r="E16" s="95"/>
      <c r="F16" s="95">
        <v>121.30950000000001</v>
      </c>
      <c r="G16" s="96">
        <v>3.9519500000000005</v>
      </c>
      <c r="H16" s="340">
        <v>125.26145000000001</v>
      </c>
      <c r="J16" s="96"/>
    </row>
    <row r="17" spans="1:11" x14ac:dyDescent="0.2">
      <c r="A17" s="92" t="s">
        <v>164</v>
      </c>
      <c r="B17" s="95">
        <v>35.496200000000002</v>
      </c>
      <c r="C17" s="96">
        <v>2.0600700000000001</v>
      </c>
      <c r="D17" s="340">
        <v>37.556270000000005</v>
      </c>
      <c r="E17" s="95"/>
      <c r="F17" s="95">
        <v>315.63328000000047</v>
      </c>
      <c r="G17" s="96">
        <v>16.497610000000023</v>
      </c>
      <c r="H17" s="340">
        <v>332.13089000000048</v>
      </c>
      <c r="J17" s="96"/>
    </row>
    <row r="18" spans="1:11" x14ac:dyDescent="0.2">
      <c r="A18" s="92" t="s">
        <v>165</v>
      </c>
      <c r="B18" s="95">
        <v>3.56602</v>
      </c>
      <c r="C18" s="96">
        <v>0.16233</v>
      </c>
      <c r="D18" s="340">
        <v>3.7283499999999998</v>
      </c>
      <c r="E18" s="95"/>
      <c r="F18" s="95">
        <v>34.705990000000014</v>
      </c>
      <c r="G18" s="96">
        <v>1.37866</v>
      </c>
      <c r="H18" s="340">
        <v>36.084650000000011</v>
      </c>
      <c r="J18" s="96"/>
    </row>
    <row r="19" spans="1:11" x14ac:dyDescent="0.2">
      <c r="A19" s="92" t="s">
        <v>166</v>
      </c>
      <c r="B19" s="95">
        <v>63.968240000000016</v>
      </c>
      <c r="C19" s="96">
        <v>2.4067500000000002</v>
      </c>
      <c r="D19" s="340">
        <v>66.374990000000011</v>
      </c>
      <c r="E19" s="95"/>
      <c r="F19" s="95">
        <v>850.79169000000024</v>
      </c>
      <c r="G19" s="96">
        <v>32.064809999999994</v>
      </c>
      <c r="H19" s="340">
        <v>882.85650000000021</v>
      </c>
      <c r="J19" s="96"/>
    </row>
    <row r="20" spans="1:11" x14ac:dyDescent="0.2">
      <c r="A20" s="92" t="s">
        <v>167</v>
      </c>
      <c r="B20" s="96">
        <v>0.61797000000000002</v>
      </c>
      <c r="C20" s="96">
        <v>0</v>
      </c>
      <c r="D20" s="341">
        <v>0.61797000000000002</v>
      </c>
      <c r="E20" s="96"/>
      <c r="F20" s="95">
        <v>6.8921500000000009</v>
      </c>
      <c r="G20" s="96">
        <v>0</v>
      </c>
      <c r="H20" s="341">
        <v>6.8921500000000009</v>
      </c>
      <c r="J20" s="96"/>
    </row>
    <row r="21" spans="1:11" x14ac:dyDescent="0.2">
      <c r="A21" s="92" t="s">
        <v>168</v>
      </c>
      <c r="B21" s="95">
        <v>17.815930000000002</v>
      </c>
      <c r="C21" s="96">
        <v>0.76046999999999998</v>
      </c>
      <c r="D21" s="340">
        <v>18.576400000000003</v>
      </c>
      <c r="E21" s="95"/>
      <c r="F21" s="95">
        <v>178.00988000000021</v>
      </c>
      <c r="G21" s="96">
        <v>7.820940000000002</v>
      </c>
      <c r="H21" s="340">
        <v>185.83082000000022</v>
      </c>
      <c r="J21" s="96"/>
      <c r="K21" s="96"/>
    </row>
    <row r="22" spans="1:11" x14ac:dyDescent="0.2">
      <c r="A22" s="92" t="s">
        <v>169</v>
      </c>
      <c r="B22" s="95">
        <v>8.9356700000000018</v>
      </c>
      <c r="C22" s="96">
        <v>0.38677</v>
      </c>
      <c r="D22" s="340">
        <v>9.3224400000000021</v>
      </c>
      <c r="E22" s="95"/>
      <c r="F22" s="95">
        <v>91.175399999999996</v>
      </c>
      <c r="G22" s="96">
        <v>3.3507800000000012</v>
      </c>
      <c r="H22" s="340">
        <v>94.526179999999997</v>
      </c>
      <c r="J22" s="96"/>
    </row>
    <row r="23" spans="1:11" x14ac:dyDescent="0.2">
      <c r="A23" s="97" t="s">
        <v>170</v>
      </c>
      <c r="B23" s="98">
        <v>21.086389999999991</v>
      </c>
      <c r="C23" s="96">
        <v>1.72881</v>
      </c>
      <c r="D23" s="342">
        <v>22.81519999999999</v>
      </c>
      <c r="E23" s="98"/>
      <c r="F23" s="98">
        <v>236.50310000000016</v>
      </c>
      <c r="G23" s="96">
        <v>13.239700000000008</v>
      </c>
      <c r="H23" s="342">
        <v>249.74280000000016</v>
      </c>
      <c r="J23" s="96"/>
    </row>
    <row r="24" spans="1:11" x14ac:dyDescent="0.2">
      <c r="A24" s="99" t="s">
        <v>426</v>
      </c>
      <c r="B24" s="100">
        <v>634.29998000000091</v>
      </c>
      <c r="C24" s="100">
        <v>37.633519999999997</v>
      </c>
      <c r="D24" s="100">
        <v>671.93350000000089</v>
      </c>
      <c r="E24" s="100"/>
      <c r="F24" s="100">
        <v>6462.1583999999875</v>
      </c>
      <c r="G24" s="100">
        <v>367.20613999999961</v>
      </c>
      <c r="H24" s="100">
        <v>6829.3645399999868</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23" priority="13" operator="between">
      <formula>0</formula>
      <formula>0.5</formula>
    </cfRule>
    <cfRule type="cellIs" dxfId="222" priority="14" operator="between">
      <formula>0</formula>
      <formula>0.49</formula>
    </cfRule>
  </conditionalFormatting>
  <conditionalFormatting sqref="C5:C23">
    <cfRule type="cellIs" dxfId="221" priority="12" stopIfTrue="1" operator="equal">
      <formula>0</formula>
    </cfRule>
  </conditionalFormatting>
  <conditionalFormatting sqref="G5:G23">
    <cfRule type="cellIs" dxfId="220" priority="10" stopIfTrue="1" operator="equal">
      <formula>0</formula>
    </cfRule>
  </conditionalFormatting>
  <conditionalFormatting sqref="J12:J30">
    <cfRule type="cellIs" dxfId="219" priority="6" stopIfTrue="1" operator="equal">
      <formula>0</formula>
    </cfRule>
    <cfRule type="cellIs" dxfId="218" priority="8" operator="between">
      <formula>0</formula>
      <formula>0.5</formula>
    </cfRule>
    <cfRule type="cellIs" dxfId="217"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2025-10-27T08:27:38Z</dcterms:modified>
</cp:coreProperties>
</file>